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gregoriomanuel_otero_cgpj_es/Documents/Documentos/VIOLENCIA MUJER/2022/4º Trimestre/Publicar/"/>
    </mc:Choice>
  </mc:AlternateContent>
  <xr:revisionPtr revIDLastSave="1" documentId="8_{9388F4D9-AEE6-4E41-B537-A3E186A2686D}" xr6:coauthVersionLast="47" xr6:coauthVersionMax="47" xr10:uidLastSave="{E1CD138D-B00A-4AEB-AAC0-139320F39BE9}"/>
  <bookViews>
    <workbookView xWindow="-24120" yWindow="-120" windowWidth="24240" windowHeight="13140" xr2:uid="{00000000-000D-0000-FFFF-FFFF00000000}"/>
  </bookViews>
  <sheets>
    <sheet name="Inicio" sheetId="1" r:id="rId1"/>
    <sheet name="Movimiento" sheetId="2" r:id="rId2"/>
    <sheet name="Delitos" sheetId="3" r:id="rId3"/>
    <sheet name="AP por tipo de Delitos Leves" sheetId="4" r:id="rId4"/>
    <sheet name="Asuntos Civiles" sheetId="5" r:id="rId5"/>
    <sheet name="Medidas LEC" sheetId="6" r:id="rId6"/>
    <sheet name="Auxilio Judicial" sheetId="7" r:id="rId7"/>
    <sheet name="Señalamientos" sheetId="8" r:id="rId8"/>
    <sheet name="Procedimientos Elevados" sheetId="9" r:id="rId9"/>
    <sheet name="Sumarios Elevados" sheetId="10" r:id="rId10"/>
    <sheet name="Proc Jurado elevados" sheetId="11" r:id="rId11"/>
    <sheet name="Órdenes según Instancia" sheetId="12" r:id="rId12"/>
    <sheet name="Órdenes según Instancia%" sheetId="13" r:id="rId13"/>
    <sheet name="Medidas Protección" sheetId="14" r:id="rId14"/>
    <sheet name="Órdenes y Medidas" sheetId="15" r:id="rId15"/>
    <sheet name="Procesos por Delito" sheetId="16" r:id="rId16"/>
    <sheet name="Personas Enjuiciadas" sheetId="17" r:id="rId17"/>
    <sheet name="% de Condenas" sheetId="18" r:id="rId18"/>
    <sheet name="Relación Víctima_Denunciado " sheetId="19" r:id="rId19"/>
    <sheet name="% Relación Víctima_Denunciado" sheetId="26" r:id="rId20"/>
    <sheet name="Denuncias-Renuncias" sheetId="20" r:id="rId21"/>
    <sheet name="Distribucion % Denuncias" sheetId="21" r:id="rId22"/>
    <sheet name="Sobreseimientos" sheetId="22" r:id="rId23"/>
    <sheet name="Terminación" sheetId="24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21" l="1"/>
  <c r="G25" i="21"/>
  <c r="J56" i="26"/>
  <c r="J54" i="26"/>
  <c r="I54" i="26"/>
  <c r="H54" i="26"/>
  <c r="G54" i="26"/>
  <c r="J53" i="26"/>
  <c r="G48" i="26"/>
  <c r="J47" i="26"/>
  <c r="J45" i="26"/>
  <c r="J40" i="26"/>
  <c r="I40" i="26"/>
  <c r="H40" i="26"/>
  <c r="G40" i="26"/>
  <c r="J39" i="26"/>
  <c r="J37" i="26"/>
  <c r="J32" i="26"/>
  <c r="I32" i="26"/>
  <c r="H32" i="26"/>
  <c r="G32" i="26"/>
  <c r="J31" i="26"/>
  <c r="I31" i="26"/>
  <c r="H31" i="26"/>
  <c r="J29" i="26"/>
  <c r="J24" i="26"/>
  <c r="I24" i="26"/>
  <c r="H24" i="26"/>
  <c r="G24" i="26"/>
  <c r="J23" i="26"/>
  <c r="I23" i="26"/>
  <c r="H23" i="26"/>
  <c r="J16" i="26"/>
  <c r="I16" i="26"/>
  <c r="H16" i="26"/>
  <c r="G16" i="26"/>
  <c r="I15" i="26"/>
  <c r="H15" i="26"/>
  <c r="K64" i="13"/>
  <c r="C64" i="13"/>
  <c r="E62" i="13"/>
  <c r="I49" i="13"/>
  <c r="K44" i="13"/>
  <c r="H43" i="13"/>
  <c r="D43" i="13"/>
  <c r="J37" i="13"/>
  <c r="G36" i="13"/>
  <c r="D35" i="13"/>
  <c r="J33" i="13"/>
  <c r="G32" i="13"/>
  <c r="C31" i="13"/>
  <c r="L28" i="13"/>
  <c r="H23" i="13"/>
  <c r="H20" i="13"/>
  <c r="D19" i="13"/>
  <c r="H46" i="26" l="1"/>
  <c r="G47" i="26"/>
  <c r="F45" i="13"/>
  <c r="I14" i="26"/>
  <c r="I22" i="26"/>
  <c r="I30" i="26"/>
  <c r="I38" i="26"/>
  <c r="H39" i="26"/>
  <c r="I46" i="26"/>
  <c r="H47" i="26"/>
  <c r="J14" i="26"/>
  <c r="J22" i="26"/>
  <c r="J30" i="26"/>
  <c r="J38" i="26"/>
  <c r="I39" i="26"/>
  <c r="J46" i="26"/>
  <c r="I47" i="26"/>
  <c r="H48" i="26"/>
  <c r="I48" i="26"/>
  <c r="J48" i="26"/>
  <c r="H34" i="21"/>
  <c r="E30" i="18"/>
  <c r="F49" i="13"/>
  <c r="H14" i="26"/>
  <c r="E30" i="13"/>
  <c r="D51" i="13"/>
  <c r="G18" i="26"/>
  <c r="G17" i="26"/>
  <c r="G25" i="26"/>
  <c r="G33" i="26"/>
  <c r="G41" i="26"/>
  <c r="G49" i="26"/>
  <c r="M18" i="13"/>
  <c r="F33" i="13"/>
  <c r="H17" i="26"/>
  <c r="H25" i="26"/>
  <c r="H33" i="26"/>
  <c r="G34" i="26"/>
  <c r="H41" i="26"/>
  <c r="H49" i="26"/>
  <c r="G50" i="26"/>
  <c r="U58" i="13"/>
  <c r="I17" i="26"/>
  <c r="H18" i="26"/>
  <c r="I25" i="26"/>
  <c r="I33" i="26"/>
  <c r="H34" i="26"/>
  <c r="I41" i="26"/>
  <c r="I49" i="26"/>
  <c r="H50" i="26"/>
  <c r="I57" i="26"/>
  <c r="H58" i="26"/>
  <c r="C32" i="13"/>
  <c r="D52" i="13"/>
  <c r="J17" i="26"/>
  <c r="J33" i="26"/>
  <c r="J41" i="26"/>
  <c r="J49" i="26"/>
  <c r="I50" i="26"/>
  <c r="J57" i="26"/>
  <c r="I58" i="26"/>
  <c r="P59" i="13"/>
  <c r="L52" i="13"/>
  <c r="U57" i="13"/>
  <c r="J58" i="26"/>
  <c r="O32" i="13"/>
  <c r="O36" i="13"/>
  <c r="E39" i="13"/>
  <c r="D15" i="18"/>
  <c r="E16" i="18"/>
  <c r="G15" i="26"/>
  <c r="H22" i="26"/>
  <c r="D14" i="18"/>
  <c r="E15" i="18"/>
  <c r="D22" i="18"/>
  <c r="E23" i="18"/>
  <c r="D30" i="18"/>
  <c r="E31" i="18"/>
  <c r="D38" i="18"/>
  <c r="E39" i="18"/>
  <c r="D46" i="18"/>
  <c r="E47" i="18"/>
  <c r="D54" i="18"/>
  <c r="E55" i="18"/>
  <c r="J15" i="26"/>
  <c r="G11" i="26"/>
  <c r="G19" i="26"/>
  <c r="G27" i="26"/>
  <c r="G59" i="26"/>
  <c r="C16" i="13"/>
  <c r="G20" i="13"/>
  <c r="C24" i="13"/>
  <c r="Q29" i="13"/>
  <c r="D36" i="13"/>
  <c r="D44" i="13"/>
  <c r="N45" i="13"/>
  <c r="C48" i="13"/>
  <c r="N49" i="13"/>
  <c r="C56" i="13"/>
  <c r="D18" i="18"/>
  <c r="E19" i="18"/>
  <c r="D26" i="18"/>
  <c r="E27" i="18"/>
  <c r="D34" i="18"/>
  <c r="E35" i="18"/>
  <c r="D42" i="18"/>
  <c r="E43" i="18"/>
  <c r="D50" i="18"/>
  <c r="E51" i="18"/>
  <c r="D58" i="18"/>
  <c r="E59" i="18"/>
  <c r="H11" i="26"/>
  <c r="I18" i="26"/>
  <c r="H27" i="26"/>
  <c r="I34" i="26"/>
  <c r="I42" i="26"/>
  <c r="H59" i="26"/>
  <c r="I11" i="26"/>
  <c r="J18" i="26"/>
  <c r="I27" i="26"/>
  <c r="J34" i="26"/>
  <c r="J42" i="26"/>
  <c r="I59" i="26"/>
  <c r="D20" i="13"/>
  <c r="I45" i="13"/>
  <c r="E23" i="13"/>
  <c r="E31" i="13"/>
  <c r="E47" i="13"/>
  <c r="E55" i="13"/>
  <c r="O56" i="13"/>
  <c r="E63" i="13"/>
  <c r="J11" i="26"/>
  <c r="G14" i="26"/>
  <c r="J19" i="26"/>
  <c r="G22" i="26"/>
  <c r="J27" i="26"/>
  <c r="J35" i="26"/>
  <c r="J59" i="26"/>
  <c r="N15" i="13"/>
  <c r="E22" i="13"/>
  <c r="M39" i="13"/>
  <c r="J13" i="26"/>
  <c r="J21" i="26"/>
  <c r="H55" i="26"/>
  <c r="G56" i="26"/>
  <c r="C63" i="13"/>
  <c r="E25" i="21"/>
  <c r="D21" i="18"/>
  <c r="E22" i="18"/>
  <c r="D29" i="18"/>
  <c r="D37" i="18"/>
  <c r="E38" i="18"/>
  <c r="D45" i="18"/>
  <c r="E46" i="18"/>
  <c r="D53" i="18"/>
  <c r="E54" i="18"/>
  <c r="I55" i="26"/>
  <c r="H56" i="26"/>
  <c r="G57" i="26"/>
  <c r="K15" i="13"/>
  <c r="J15" i="13"/>
  <c r="L15" i="13"/>
  <c r="I15" i="13"/>
  <c r="H15" i="13"/>
  <c r="I27" i="13"/>
  <c r="K27" i="13"/>
  <c r="J27" i="13"/>
  <c r="H27" i="13"/>
  <c r="L27" i="13"/>
  <c r="J31" i="13"/>
  <c r="I31" i="13"/>
  <c r="K31" i="13"/>
  <c r="H31" i="13"/>
  <c r="I35" i="13"/>
  <c r="K35" i="13"/>
  <c r="J35" i="13"/>
  <c r="L35" i="13"/>
  <c r="H35" i="13"/>
  <c r="J39" i="13"/>
  <c r="I39" i="13"/>
  <c r="K39" i="13"/>
  <c r="L39" i="13"/>
  <c r="U52" i="13"/>
  <c r="R52" i="13"/>
  <c r="T52" i="13"/>
  <c r="V52" i="13"/>
  <c r="S52" i="13"/>
  <c r="Q31" i="13"/>
  <c r="P31" i="13"/>
  <c r="O31" i="13"/>
  <c r="N31" i="13"/>
  <c r="M31" i="13"/>
  <c r="G38" i="13"/>
  <c r="F38" i="13"/>
  <c r="D38" i="13"/>
  <c r="C38" i="13"/>
  <c r="Q47" i="13"/>
  <c r="P47" i="13"/>
  <c r="O47" i="13"/>
  <c r="N47" i="13"/>
  <c r="M47" i="13"/>
  <c r="Q63" i="13"/>
  <c r="P63" i="13"/>
  <c r="O63" i="13"/>
  <c r="N63" i="13"/>
  <c r="M63" i="13"/>
  <c r="T16" i="20"/>
  <c r="I16" i="21"/>
  <c r="H16" i="21"/>
  <c r="G16" i="21"/>
  <c r="E16" i="21"/>
  <c r="C16" i="21"/>
  <c r="F16" i="21"/>
  <c r="D16" i="21"/>
  <c r="R15" i="13"/>
  <c r="T15" i="13"/>
  <c r="V15" i="13"/>
  <c r="S15" i="13"/>
  <c r="U15" i="13"/>
  <c r="K18" i="13"/>
  <c r="J18" i="13"/>
  <c r="L18" i="13"/>
  <c r="I18" i="13"/>
  <c r="H18" i="13"/>
  <c r="U19" i="13"/>
  <c r="R19" i="13"/>
  <c r="T19" i="13"/>
  <c r="V19" i="13"/>
  <c r="S19" i="13"/>
  <c r="L22" i="13"/>
  <c r="H22" i="13"/>
  <c r="I22" i="13"/>
  <c r="K22" i="13"/>
  <c r="J22" i="13"/>
  <c r="S23" i="13"/>
  <c r="U23" i="13"/>
  <c r="R23" i="13"/>
  <c r="T23" i="13"/>
  <c r="K26" i="13"/>
  <c r="J26" i="13"/>
  <c r="L26" i="13"/>
  <c r="H26" i="13"/>
  <c r="U27" i="13"/>
  <c r="V27" i="13"/>
  <c r="R27" i="13"/>
  <c r="T27" i="13"/>
  <c r="S27" i="13"/>
  <c r="L30" i="13"/>
  <c r="H30" i="13"/>
  <c r="I30" i="13"/>
  <c r="K30" i="13"/>
  <c r="J30" i="13"/>
  <c r="V31" i="13"/>
  <c r="S31" i="13"/>
  <c r="U31" i="13"/>
  <c r="R31" i="13"/>
  <c r="T31" i="13"/>
  <c r="K34" i="13"/>
  <c r="J34" i="13"/>
  <c r="L34" i="13"/>
  <c r="H34" i="13"/>
  <c r="I34" i="13"/>
  <c r="U35" i="13"/>
  <c r="R35" i="13"/>
  <c r="T35" i="13"/>
  <c r="V35" i="13"/>
  <c r="L38" i="13"/>
  <c r="I38" i="13"/>
  <c r="K38" i="13"/>
  <c r="J38" i="13"/>
  <c r="H38" i="13"/>
  <c r="V39" i="13"/>
  <c r="S39" i="13"/>
  <c r="U39" i="13"/>
  <c r="R39" i="13"/>
  <c r="T39" i="13"/>
  <c r="K42" i="13"/>
  <c r="J42" i="13"/>
  <c r="L42" i="13"/>
  <c r="H42" i="13"/>
  <c r="I42" i="13"/>
  <c r="U43" i="13"/>
  <c r="R43" i="13"/>
  <c r="T43" i="13"/>
  <c r="V43" i="13"/>
  <c r="S43" i="13"/>
  <c r="L46" i="13"/>
  <c r="I46" i="13"/>
  <c r="K46" i="13"/>
  <c r="H46" i="13"/>
  <c r="J46" i="13"/>
  <c r="V47" i="13"/>
  <c r="S47" i="13"/>
  <c r="U47" i="13"/>
  <c r="R47" i="13"/>
  <c r="T47" i="13"/>
  <c r="K50" i="13"/>
  <c r="J50" i="13"/>
  <c r="L50" i="13"/>
  <c r="H50" i="13"/>
  <c r="I50" i="13"/>
  <c r="U51" i="13"/>
  <c r="R51" i="13"/>
  <c r="T51" i="13"/>
  <c r="V51" i="13"/>
  <c r="L54" i="13"/>
  <c r="I54" i="13"/>
  <c r="K54" i="13"/>
  <c r="H54" i="13"/>
  <c r="V55" i="13"/>
  <c r="S55" i="13"/>
  <c r="U55" i="13"/>
  <c r="R55" i="13"/>
  <c r="T55" i="13"/>
  <c r="K58" i="13"/>
  <c r="J58" i="13"/>
  <c r="L58" i="13"/>
  <c r="H58" i="13"/>
  <c r="I58" i="13"/>
  <c r="U59" i="13"/>
  <c r="R59" i="13"/>
  <c r="T59" i="13"/>
  <c r="V59" i="13"/>
  <c r="S59" i="13"/>
  <c r="L62" i="13"/>
  <c r="I62" i="13"/>
  <c r="K62" i="13"/>
  <c r="J62" i="13"/>
  <c r="H62" i="13"/>
  <c r="V63" i="13"/>
  <c r="S63" i="13"/>
  <c r="U63" i="13"/>
  <c r="R63" i="13"/>
  <c r="T63" i="13"/>
  <c r="D13" i="18"/>
  <c r="E14" i="18"/>
  <c r="T15" i="20"/>
  <c r="H15" i="21"/>
  <c r="G15" i="21"/>
  <c r="F15" i="21"/>
  <c r="D15" i="21"/>
  <c r="I15" i="21"/>
  <c r="E15" i="21"/>
  <c r="C15" i="21"/>
  <c r="T23" i="20"/>
  <c r="H23" i="21"/>
  <c r="G23" i="21"/>
  <c r="F23" i="21"/>
  <c r="D23" i="21"/>
  <c r="I23" i="21"/>
  <c r="E23" i="21"/>
  <c r="C23" i="21"/>
  <c r="T31" i="20"/>
  <c r="H31" i="21"/>
  <c r="G31" i="21"/>
  <c r="F31" i="21"/>
  <c r="D31" i="21"/>
  <c r="I31" i="21"/>
  <c r="E31" i="21"/>
  <c r="C31" i="21"/>
  <c r="T39" i="20"/>
  <c r="H39" i="21"/>
  <c r="G39" i="21"/>
  <c r="F39" i="21"/>
  <c r="D39" i="21"/>
  <c r="I39" i="21"/>
  <c r="E39" i="21"/>
  <c r="C39" i="21"/>
  <c r="T47" i="20"/>
  <c r="H47" i="21"/>
  <c r="G47" i="21"/>
  <c r="F47" i="21"/>
  <c r="D47" i="21"/>
  <c r="I47" i="21"/>
  <c r="E47" i="21"/>
  <c r="C47" i="21"/>
  <c r="T55" i="20"/>
  <c r="H55" i="21"/>
  <c r="G55" i="21"/>
  <c r="F55" i="21"/>
  <c r="D55" i="21"/>
  <c r="I55" i="21"/>
  <c r="E55" i="21"/>
  <c r="C55" i="21"/>
  <c r="L31" i="13"/>
  <c r="V23" i="13"/>
  <c r="V28" i="13"/>
  <c r="U28" i="13"/>
  <c r="R28" i="13"/>
  <c r="T28" i="13"/>
  <c r="S28" i="13"/>
  <c r="U44" i="13"/>
  <c r="R44" i="13"/>
  <c r="T44" i="13"/>
  <c r="S44" i="13"/>
  <c r="V44" i="13"/>
  <c r="I51" i="13"/>
  <c r="K51" i="13"/>
  <c r="J51" i="13"/>
  <c r="H51" i="13"/>
  <c r="J55" i="13"/>
  <c r="I55" i="13"/>
  <c r="K55" i="13"/>
  <c r="L55" i="13"/>
  <c r="I59" i="13"/>
  <c r="K59" i="13"/>
  <c r="J59" i="13"/>
  <c r="L59" i="13"/>
  <c r="Q51" i="13"/>
  <c r="N51" i="13"/>
  <c r="M51" i="13"/>
  <c r="P51" i="13"/>
  <c r="O51" i="13"/>
  <c r="G54" i="13"/>
  <c r="F54" i="13"/>
  <c r="D54" i="13"/>
  <c r="C54" i="13"/>
  <c r="G17" i="13"/>
  <c r="C17" i="13"/>
  <c r="E17" i="13"/>
  <c r="D17" i="13"/>
  <c r="Q18" i="13"/>
  <c r="P18" i="13"/>
  <c r="O18" i="13"/>
  <c r="N18" i="13"/>
  <c r="G21" i="13"/>
  <c r="D21" i="13"/>
  <c r="F21" i="13"/>
  <c r="C21" i="13"/>
  <c r="E21" i="13"/>
  <c r="P22" i="13"/>
  <c r="O22" i="13"/>
  <c r="Q22" i="13"/>
  <c r="N22" i="13"/>
  <c r="M22" i="13"/>
  <c r="G25" i="13"/>
  <c r="C25" i="13"/>
  <c r="E25" i="13"/>
  <c r="F25" i="13"/>
  <c r="D25" i="13"/>
  <c r="Q26" i="13"/>
  <c r="O26" i="13"/>
  <c r="M26" i="13"/>
  <c r="P26" i="13"/>
  <c r="D29" i="13"/>
  <c r="G29" i="13"/>
  <c r="C29" i="13"/>
  <c r="E29" i="13"/>
  <c r="P30" i="13"/>
  <c r="O30" i="13"/>
  <c r="Q30" i="13"/>
  <c r="N30" i="13"/>
  <c r="M30" i="13"/>
  <c r="G33" i="13"/>
  <c r="C33" i="13"/>
  <c r="E33" i="13"/>
  <c r="D33" i="13"/>
  <c r="Q34" i="13"/>
  <c r="P34" i="13"/>
  <c r="O34" i="13"/>
  <c r="N34" i="13"/>
  <c r="M34" i="13"/>
  <c r="G37" i="13"/>
  <c r="D37" i="13"/>
  <c r="F37" i="13"/>
  <c r="C37" i="13"/>
  <c r="E37" i="13"/>
  <c r="P38" i="13"/>
  <c r="O38" i="13"/>
  <c r="N38" i="13"/>
  <c r="Q38" i="13"/>
  <c r="G41" i="13"/>
  <c r="C41" i="13"/>
  <c r="E41" i="13"/>
  <c r="F41" i="13"/>
  <c r="D41" i="13"/>
  <c r="Q42" i="13"/>
  <c r="O42" i="13"/>
  <c r="M42" i="13"/>
  <c r="P42" i="13"/>
  <c r="N42" i="13"/>
  <c r="D45" i="13"/>
  <c r="G45" i="13"/>
  <c r="C45" i="13"/>
  <c r="E45" i="13"/>
  <c r="P46" i="13"/>
  <c r="O46" i="13"/>
  <c r="N46" i="13"/>
  <c r="Q46" i="13"/>
  <c r="M46" i="13"/>
  <c r="G49" i="13"/>
  <c r="C49" i="13"/>
  <c r="E49" i="13"/>
  <c r="D49" i="13"/>
  <c r="Q50" i="13"/>
  <c r="P50" i="13"/>
  <c r="O50" i="13"/>
  <c r="N50" i="13"/>
  <c r="M50" i="13"/>
  <c r="G53" i="13"/>
  <c r="D53" i="13"/>
  <c r="F53" i="13"/>
  <c r="C53" i="13"/>
  <c r="E53" i="13"/>
  <c r="P54" i="13"/>
  <c r="O54" i="13"/>
  <c r="Q54" i="13"/>
  <c r="N54" i="13"/>
  <c r="M54" i="13"/>
  <c r="G57" i="13"/>
  <c r="C57" i="13"/>
  <c r="E57" i="13"/>
  <c r="F57" i="13"/>
  <c r="D57" i="13"/>
  <c r="Q58" i="13"/>
  <c r="O58" i="13"/>
  <c r="N58" i="13"/>
  <c r="D61" i="13"/>
  <c r="G61" i="13"/>
  <c r="C61" i="13"/>
  <c r="E61" i="13"/>
  <c r="P62" i="13"/>
  <c r="O62" i="13"/>
  <c r="Q62" i="13"/>
  <c r="N62" i="13"/>
  <c r="D12" i="18"/>
  <c r="E13" i="18"/>
  <c r="E37" i="18"/>
  <c r="C55" i="13"/>
  <c r="C23" i="13"/>
  <c r="F29" i="13"/>
  <c r="G16" i="13"/>
  <c r="P58" i="13"/>
  <c r="T48" i="13"/>
  <c r="V48" i="13"/>
  <c r="S48" i="13"/>
  <c r="U48" i="13"/>
  <c r="R48" i="13"/>
  <c r="T56" i="13"/>
  <c r="V56" i="13"/>
  <c r="S56" i="13"/>
  <c r="U56" i="13"/>
  <c r="R56" i="13"/>
  <c r="T64" i="13"/>
  <c r="V64" i="13"/>
  <c r="S64" i="13"/>
  <c r="U64" i="13"/>
  <c r="R64" i="13"/>
  <c r="Q43" i="13"/>
  <c r="N43" i="13"/>
  <c r="P43" i="13"/>
  <c r="M43" i="13"/>
  <c r="O43" i="13"/>
  <c r="G46" i="13"/>
  <c r="F46" i="13"/>
  <c r="D46" i="13"/>
  <c r="C46" i="13"/>
  <c r="L17" i="13"/>
  <c r="J17" i="13"/>
  <c r="I17" i="13"/>
  <c r="H17" i="13"/>
  <c r="K17" i="13"/>
  <c r="R18" i="13"/>
  <c r="T18" i="13"/>
  <c r="V18" i="13"/>
  <c r="S18" i="13"/>
  <c r="U18" i="13"/>
  <c r="L21" i="13"/>
  <c r="H21" i="13"/>
  <c r="K21" i="13"/>
  <c r="J21" i="13"/>
  <c r="I21" i="13"/>
  <c r="V22" i="13"/>
  <c r="S22" i="13"/>
  <c r="U22" i="13"/>
  <c r="R22" i="13"/>
  <c r="T22" i="13"/>
  <c r="L25" i="13"/>
  <c r="H25" i="13"/>
  <c r="K25" i="13"/>
  <c r="J25" i="13"/>
  <c r="V26" i="13"/>
  <c r="R26" i="13"/>
  <c r="T26" i="13"/>
  <c r="S26" i="13"/>
  <c r="U26" i="13"/>
  <c r="L29" i="13"/>
  <c r="H29" i="13"/>
  <c r="K29" i="13"/>
  <c r="I29" i="13"/>
  <c r="J29" i="13"/>
  <c r="V30" i="13"/>
  <c r="S30" i="13"/>
  <c r="U30" i="13"/>
  <c r="R30" i="13"/>
  <c r="T30" i="13"/>
  <c r="L33" i="13"/>
  <c r="H33" i="13"/>
  <c r="I33" i="13"/>
  <c r="K33" i="13"/>
  <c r="R34" i="13"/>
  <c r="T34" i="13"/>
  <c r="V34" i="13"/>
  <c r="S34" i="13"/>
  <c r="U34" i="13"/>
  <c r="L37" i="13"/>
  <c r="H37" i="13"/>
  <c r="K37" i="13"/>
  <c r="I37" i="13"/>
  <c r="V38" i="13"/>
  <c r="S38" i="13"/>
  <c r="U38" i="13"/>
  <c r="R38" i="13"/>
  <c r="T38" i="13"/>
  <c r="L41" i="13"/>
  <c r="H41" i="13"/>
  <c r="J41" i="13"/>
  <c r="I41" i="13"/>
  <c r="R42" i="13"/>
  <c r="T42" i="13"/>
  <c r="V42" i="13"/>
  <c r="S42" i="13"/>
  <c r="U42" i="13"/>
  <c r="L45" i="13"/>
  <c r="H45" i="13"/>
  <c r="K45" i="13"/>
  <c r="J45" i="13"/>
  <c r="V46" i="13"/>
  <c r="S46" i="13"/>
  <c r="U46" i="13"/>
  <c r="R46" i="13"/>
  <c r="T46" i="13"/>
  <c r="L49" i="13"/>
  <c r="H49" i="13"/>
  <c r="K49" i="13"/>
  <c r="J49" i="13"/>
  <c r="R50" i="13"/>
  <c r="T50" i="13"/>
  <c r="V50" i="13"/>
  <c r="S50" i="13"/>
  <c r="U50" i="13"/>
  <c r="L53" i="13"/>
  <c r="H53" i="13"/>
  <c r="K53" i="13"/>
  <c r="I53" i="13"/>
  <c r="J53" i="13"/>
  <c r="V54" i="13"/>
  <c r="S54" i="13"/>
  <c r="U54" i="13"/>
  <c r="R54" i="13"/>
  <c r="T54" i="13"/>
  <c r="L57" i="13"/>
  <c r="H57" i="13"/>
  <c r="I57" i="13"/>
  <c r="K57" i="13"/>
  <c r="R58" i="13"/>
  <c r="T58" i="13"/>
  <c r="V58" i="13"/>
  <c r="S58" i="13"/>
  <c r="L61" i="13"/>
  <c r="H61" i="13"/>
  <c r="K61" i="13"/>
  <c r="J61" i="13"/>
  <c r="I61" i="13"/>
  <c r="V62" i="13"/>
  <c r="S62" i="13"/>
  <c r="U62" i="13"/>
  <c r="R62" i="13"/>
  <c r="T62" i="13"/>
  <c r="D11" i="18"/>
  <c r="E12" i="18"/>
  <c r="F17" i="13"/>
  <c r="H59" i="13"/>
  <c r="I26" i="13"/>
  <c r="M62" i="13"/>
  <c r="N26" i="13"/>
  <c r="V20" i="13"/>
  <c r="U20" i="13"/>
  <c r="R20" i="13"/>
  <c r="T20" i="13"/>
  <c r="S20" i="13"/>
  <c r="J23" i="13"/>
  <c r="I23" i="13"/>
  <c r="K23" i="13"/>
  <c r="L23" i="13"/>
  <c r="U36" i="13"/>
  <c r="R36" i="13"/>
  <c r="T36" i="13"/>
  <c r="S36" i="13"/>
  <c r="V36" i="13"/>
  <c r="Q19" i="13"/>
  <c r="N19" i="13"/>
  <c r="M19" i="13"/>
  <c r="P19" i="13"/>
  <c r="O19" i="13"/>
  <c r="Q23" i="13"/>
  <c r="P23" i="13"/>
  <c r="O23" i="13"/>
  <c r="N23" i="13"/>
  <c r="M23" i="13"/>
  <c r="Q35" i="13"/>
  <c r="N35" i="13"/>
  <c r="P35" i="13"/>
  <c r="M35" i="13"/>
  <c r="O35" i="13"/>
  <c r="G58" i="13"/>
  <c r="C58" i="13"/>
  <c r="E58" i="13"/>
  <c r="F58" i="13"/>
  <c r="D58" i="13"/>
  <c r="G62" i="13"/>
  <c r="F62" i="13"/>
  <c r="D62" i="13"/>
  <c r="C62" i="13"/>
  <c r="T24" i="20"/>
  <c r="I24" i="21"/>
  <c r="H24" i="21"/>
  <c r="G24" i="21"/>
  <c r="E24" i="21"/>
  <c r="F24" i="21"/>
  <c r="D24" i="21"/>
  <c r="C24" i="21"/>
  <c r="T40" i="20"/>
  <c r="I40" i="21"/>
  <c r="H40" i="21"/>
  <c r="G40" i="21"/>
  <c r="E40" i="21"/>
  <c r="F40" i="21"/>
  <c r="D40" i="21"/>
  <c r="C40" i="21"/>
  <c r="E38" i="13"/>
  <c r="L51" i="13"/>
  <c r="F16" i="13"/>
  <c r="E16" i="13"/>
  <c r="D16" i="13"/>
  <c r="Q17" i="13"/>
  <c r="P17" i="13"/>
  <c r="M17" i="13"/>
  <c r="O17" i="13"/>
  <c r="N17" i="13"/>
  <c r="F20" i="13"/>
  <c r="C20" i="13"/>
  <c r="E20" i="13"/>
  <c r="P21" i="13"/>
  <c r="Q21" i="13"/>
  <c r="M21" i="13"/>
  <c r="O21" i="13"/>
  <c r="N21" i="13"/>
  <c r="F24" i="13"/>
  <c r="E24" i="13"/>
  <c r="G24" i="13"/>
  <c r="D24" i="13"/>
  <c r="Q25" i="13"/>
  <c r="P25" i="13"/>
  <c r="M25" i="13"/>
  <c r="O25" i="13"/>
  <c r="G28" i="13"/>
  <c r="C28" i="13"/>
  <c r="E28" i="13"/>
  <c r="F28" i="13"/>
  <c r="P29" i="13"/>
  <c r="M29" i="13"/>
  <c r="N29" i="13"/>
  <c r="O29" i="13"/>
  <c r="F32" i="13"/>
  <c r="E32" i="13"/>
  <c r="D32" i="13"/>
  <c r="Q33" i="13"/>
  <c r="P33" i="13"/>
  <c r="M33" i="13"/>
  <c r="O33" i="13"/>
  <c r="N33" i="13"/>
  <c r="F36" i="13"/>
  <c r="C36" i="13"/>
  <c r="E36" i="13"/>
  <c r="P37" i="13"/>
  <c r="Q37" i="13"/>
  <c r="M37" i="13"/>
  <c r="O37" i="13"/>
  <c r="N37" i="13"/>
  <c r="F40" i="13"/>
  <c r="E40" i="13"/>
  <c r="G40" i="13"/>
  <c r="D40" i="13"/>
  <c r="Q41" i="13"/>
  <c r="P41" i="13"/>
  <c r="M41" i="13"/>
  <c r="O41" i="13"/>
  <c r="N41" i="13"/>
  <c r="G44" i="13"/>
  <c r="C44" i="13"/>
  <c r="E44" i="13"/>
  <c r="F44" i="13"/>
  <c r="P45" i="13"/>
  <c r="M45" i="13"/>
  <c r="Q45" i="13"/>
  <c r="O45" i="13"/>
  <c r="F48" i="13"/>
  <c r="E48" i="13"/>
  <c r="D48" i="13"/>
  <c r="Q49" i="13"/>
  <c r="P49" i="13"/>
  <c r="M49" i="13"/>
  <c r="O49" i="13"/>
  <c r="F52" i="13"/>
  <c r="C52" i="13"/>
  <c r="E52" i="13"/>
  <c r="P53" i="13"/>
  <c r="Q53" i="13"/>
  <c r="M53" i="13"/>
  <c r="N53" i="13"/>
  <c r="F56" i="13"/>
  <c r="E56" i="13"/>
  <c r="G56" i="13"/>
  <c r="D56" i="13"/>
  <c r="Q57" i="13"/>
  <c r="P57" i="13"/>
  <c r="M57" i="13"/>
  <c r="O57" i="13"/>
  <c r="N57" i="13"/>
  <c r="G60" i="13"/>
  <c r="C60" i="13"/>
  <c r="E60" i="13"/>
  <c r="F60" i="13"/>
  <c r="P61" i="13"/>
  <c r="M61" i="13"/>
  <c r="O61" i="13"/>
  <c r="Q61" i="13"/>
  <c r="N61" i="13"/>
  <c r="F64" i="13"/>
  <c r="E64" i="13"/>
  <c r="D64" i="13"/>
  <c r="D10" i="18"/>
  <c r="E11" i="18"/>
  <c r="G20" i="26"/>
  <c r="C47" i="13"/>
  <c r="E54" i="13"/>
  <c r="G64" i="13"/>
  <c r="H55" i="13"/>
  <c r="I25" i="13"/>
  <c r="K41" i="13"/>
  <c r="M58" i="13"/>
  <c r="N25" i="13"/>
  <c r="V16" i="13"/>
  <c r="T16" i="13"/>
  <c r="S16" i="13"/>
  <c r="U16" i="13"/>
  <c r="R16" i="13"/>
  <c r="V24" i="13"/>
  <c r="T24" i="13"/>
  <c r="S24" i="13"/>
  <c r="U24" i="13"/>
  <c r="R24" i="13"/>
  <c r="T40" i="13"/>
  <c r="V40" i="13"/>
  <c r="S40" i="13"/>
  <c r="U40" i="13"/>
  <c r="R40" i="13"/>
  <c r="J47" i="13"/>
  <c r="I47" i="13"/>
  <c r="K47" i="13"/>
  <c r="H47" i="13"/>
  <c r="L47" i="13"/>
  <c r="J63" i="13"/>
  <c r="I63" i="13"/>
  <c r="K63" i="13"/>
  <c r="H63" i="13"/>
  <c r="L63" i="13"/>
  <c r="Q15" i="13"/>
  <c r="P15" i="13"/>
  <c r="O15" i="13"/>
  <c r="M15" i="13"/>
  <c r="G18" i="13"/>
  <c r="F18" i="13"/>
  <c r="C18" i="13"/>
  <c r="E18" i="13"/>
  <c r="D18" i="13"/>
  <c r="G26" i="13"/>
  <c r="C26" i="13"/>
  <c r="E26" i="13"/>
  <c r="F26" i="13"/>
  <c r="D26" i="13"/>
  <c r="Q27" i="13"/>
  <c r="N27" i="13"/>
  <c r="M27" i="13"/>
  <c r="O27" i="13"/>
  <c r="P27" i="13"/>
  <c r="G30" i="13"/>
  <c r="F30" i="13"/>
  <c r="D30" i="13"/>
  <c r="C30" i="13"/>
  <c r="Q59" i="13"/>
  <c r="N59" i="13"/>
  <c r="M59" i="13"/>
  <c r="O59" i="13"/>
  <c r="T32" i="20"/>
  <c r="I32" i="21"/>
  <c r="H32" i="21"/>
  <c r="G32" i="21"/>
  <c r="E32" i="21"/>
  <c r="C32" i="21"/>
  <c r="F32" i="21"/>
  <c r="D32" i="21"/>
  <c r="T48" i="20"/>
  <c r="I48" i="21"/>
  <c r="H48" i="21"/>
  <c r="G48" i="21"/>
  <c r="E48" i="21"/>
  <c r="C48" i="21"/>
  <c r="F48" i="21"/>
  <c r="D48" i="21"/>
  <c r="T56" i="20"/>
  <c r="I56" i="21"/>
  <c r="H56" i="21"/>
  <c r="G56" i="21"/>
  <c r="E56" i="21"/>
  <c r="F56" i="21"/>
  <c r="D56" i="21"/>
  <c r="C56" i="21"/>
  <c r="J16" i="13"/>
  <c r="L16" i="13"/>
  <c r="I16" i="13"/>
  <c r="H16" i="13"/>
  <c r="K16" i="13"/>
  <c r="T17" i="13"/>
  <c r="V17" i="13"/>
  <c r="S17" i="13"/>
  <c r="R17" i="13"/>
  <c r="U17" i="13"/>
  <c r="I20" i="13"/>
  <c r="J20" i="13"/>
  <c r="L20" i="13"/>
  <c r="V21" i="13"/>
  <c r="S21" i="13"/>
  <c r="U21" i="13"/>
  <c r="R21" i="13"/>
  <c r="T21" i="13"/>
  <c r="J24" i="13"/>
  <c r="L24" i="13"/>
  <c r="H24" i="13"/>
  <c r="I24" i="13"/>
  <c r="T25" i="13"/>
  <c r="S25" i="13"/>
  <c r="V25" i="13"/>
  <c r="R25" i="13"/>
  <c r="U25" i="13"/>
  <c r="I28" i="13"/>
  <c r="J28" i="13"/>
  <c r="K28" i="13"/>
  <c r="H28" i="13"/>
  <c r="V29" i="13"/>
  <c r="S29" i="13"/>
  <c r="U29" i="13"/>
  <c r="R29" i="13"/>
  <c r="T29" i="13"/>
  <c r="J32" i="13"/>
  <c r="L32" i="13"/>
  <c r="H32" i="13"/>
  <c r="I32" i="13"/>
  <c r="K32" i="13"/>
  <c r="T33" i="13"/>
  <c r="V33" i="13"/>
  <c r="S33" i="13"/>
  <c r="U33" i="13"/>
  <c r="R33" i="13"/>
  <c r="I36" i="13"/>
  <c r="J36" i="13"/>
  <c r="L36" i="13"/>
  <c r="K36" i="13"/>
  <c r="H36" i="13"/>
  <c r="S37" i="13"/>
  <c r="U37" i="13"/>
  <c r="R37" i="13"/>
  <c r="T37" i="13"/>
  <c r="V37" i="13"/>
  <c r="J40" i="13"/>
  <c r="L40" i="13"/>
  <c r="H40" i="13"/>
  <c r="I40" i="13"/>
  <c r="K40" i="13"/>
  <c r="T41" i="13"/>
  <c r="V41" i="13"/>
  <c r="S41" i="13"/>
  <c r="R41" i="13"/>
  <c r="U41" i="13"/>
  <c r="I44" i="13"/>
  <c r="J44" i="13"/>
  <c r="H44" i="13"/>
  <c r="L44" i="13"/>
  <c r="S45" i="13"/>
  <c r="U45" i="13"/>
  <c r="R45" i="13"/>
  <c r="T45" i="13"/>
  <c r="V45" i="13"/>
  <c r="J48" i="13"/>
  <c r="L48" i="13"/>
  <c r="H48" i="13"/>
  <c r="I48" i="13"/>
  <c r="K48" i="13"/>
  <c r="T49" i="13"/>
  <c r="V49" i="13"/>
  <c r="S49" i="13"/>
  <c r="R49" i="13"/>
  <c r="U49" i="13"/>
  <c r="I52" i="13"/>
  <c r="J52" i="13"/>
  <c r="K52" i="13"/>
  <c r="H52" i="13"/>
  <c r="S53" i="13"/>
  <c r="U53" i="13"/>
  <c r="R53" i="13"/>
  <c r="T53" i="13"/>
  <c r="V53" i="13"/>
  <c r="J56" i="13"/>
  <c r="L56" i="13"/>
  <c r="H56" i="13"/>
  <c r="I56" i="13"/>
  <c r="K56" i="13"/>
  <c r="T57" i="13"/>
  <c r="V57" i="13"/>
  <c r="S57" i="13"/>
  <c r="R57" i="13"/>
  <c r="I60" i="13"/>
  <c r="J60" i="13"/>
  <c r="H60" i="13"/>
  <c r="L60" i="13"/>
  <c r="K60" i="13"/>
  <c r="S61" i="13"/>
  <c r="U61" i="13"/>
  <c r="R61" i="13"/>
  <c r="T61" i="13"/>
  <c r="V61" i="13"/>
  <c r="J64" i="13"/>
  <c r="L64" i="13"/>
  <c r="H64" i="13"/>
  <c r="I64" i="13"/>
  <c r="E10" i="18"/>
  <c r="C40" i="13"/>
  <c r="D60" i="13"/>
  <c r="D28" i="13"/>
  <c r="G52" i="13"/>
  <c r="J57" i="13"/>
  <c r="K24" i="13"/>
  <c r="S51" i="13"/>
  <c r="I19" i="13"/>
  <c r="H19" i="13"/>
  <c r="K19" i="13"/>
  <c r="J19" i="13"/>
  <c r="L19" i="13"/>
  <c r="V32" i="13"/>
  <c r="T32" i="13"/>
  <c r="S32" i="13"/>
  <c r="U32" i="13"/>
  <c r="R32" i="13"/>
  <c r="I43" i="13"/>
  <c r="K43" i="13"/>
  <c r="J43" i="13"/>
  <c r="L43" i="13"/>
  <c r="U60" i="13"/>
  <c r="R60" i="13"/>
  <c r="T60" i="13"/>
  <c r="S60" i="13"/>
  <c r="V60" i="13"/>
  <c r="G22" i="13"/>
  <c r="F22" i="13"/>
  <c r="D22" i="13"/>
  <c r="C22" i="13"/>
  <c r="G34" i="13"/>
  <c r="F34" i="13"/>
  <c r="C34" i="13"/>
  <c r="E34" i="13"/>
  <c r="D34" i="13"/>
  <c r="Q39" i="13"/>
  <c r="P39" i="13"/>
  <c r="O39" i="13"/>
  <c r="N39" i="13"/>
  <c r="G42" i="13"/>
  <c r="C42" i="13"/>
  <c r="E42" i="13"/>
  <c r="F42" i="13"/>
  <c r="D42" i="13"/>
  <c r="G50" i="13"/>
  <c r="F50" i="13"/>
  <c r="C50" i="13"/>
  <c r="E50" i="13"/>
  <c r="D50" i="13"/>
  <c r="Q55" i="13"/>
  <c r="P55" i="13"/>
  <c r="O55" i="13"/>
  <c r="N55" i="13"/>
  <c r="M55" i="13"/>
  <c r="G15" i="13"/>
  <c r="F15" i="13"/>
  <c r="C15" i="13"/>
  <c r="E15" i="13"/>
  <c r="D15" i="13"/>
  <c r="Q16" i="13"/>
  <c r="P16" i="13"/>
  <c r="M16" i="13"/>
  <c r="N16" i="13"/>
  <c r="O16" i="13"/>
  <c r="F19" i="13"/>
  <c r="E19" i="13"/>
  <c r="G19" i="13"/>
  <c r="C19" i="13"/>
  <c r="P20" i="13"/>
  <c r="Q20" i="13"/>
  <c r="N20" i="13"/>
  <c r="M20" i="13"/>
  <c r="O20" i="13"/>
  <c r="F23" i="13"/>
  <c r="G23" i="13"/>
  <c r="D23" i="13"/>
  <c r="Q24" i="13"/>
  <c r="P24" i="13"/>
  <c r="M24" i="13"/>
  <c r="N24" i="13"/>
  <c r="O24" i="13"/>
  <c r="F27" i="13"/>
  <c r="G27" i="13"/>
  <c r="C27" i="13"/>
  <c r="E27" i="13"/>
  <c r="P28" i="13"/>
  <c r="Q28" i="13"/>
  <c r="N28" i="13"/>
  <c r="M28" i="13"/>
  <c r="O28" i="13"/>
  <c r="F31" i="13"/>
  <c r="D31" i="13"/>
  <c r="G31" i="13"/>
  <c r="Q32" i="13"/>
  <c r="P32" i="13"/>
  <c r="M32" i="13"/>
  <c r="N32" i="13"/>
  <c r="F35" i="13"/>
  <c r="G35" i="13"/>
  <c r="C35" i="13"/>
  <c r="E35" i="13"/>
  <c r="P36" i="13"/>
  <c r="Q36" i="13"/>
  <c r="N36" i="13"/>
  <c r="M36" i="13"/>
  <c r="F39" i="13"/>
  <c r="G39" i="13"/>
  <c r="D39" i="13"/>
  <c r="Q40" i="13"/>
  <c r="P40" i="13"/>
  <c r="M40" i="13"/>
  <c r="N40" i="13"/>
  <c r="O40" i="13"/>
  <c r="F43" i="13"/>
  <c r="G43" i="13"/>
  <c r="C43" i="13"/>
  <c r="E43" i="13"/>
  <c r="P44" i="13"/>
  <c r="Q44" i="13"/>
  <c r="N44" i="13"/>
  <c r="M44" i="13"/>
  <c r="O44" i="13"/>
  <c r="F47" i="13"/>
  <c r="D47" i="13"/>
  <c r="G47" i="13"/>
  <c r="Q48" i="13"/>
  <c r="P48" i="13"/>
  <c r="M48" i="13"/>
  <c r="N48" i="13"/>
  <c r="O48" i="13"/>
  <c r="F51" i="13"/>
  <c r="G51" i="13"/>
  <c r="C51" i="13"/>
  <c r="E51" i="13"/>
  <c r="P52" i="13"/>
  <c r="Q52" i="13"/>
  <c r="N52" i="13"/>
  <c r="M52" i="13"/>
  <c r="O52" i="13"/>
  <c r="F55" i="13"/>
  <c r="G55" i="13"/>
  <c r="D55" i="13"/>
  <c r="Q56" i="13"/>
  <c r="P56" i="13"/>
  <c r="M56" i="13"/>
  <c r="N56" i="13"/>
  <c r="F59" i="13"/>
  <c r="G59" i="13"/>
  <c r="C59" i="13"/>
  <c r="E59" i="13"/>
  <c r="P60" i="13"/>
  <c r="Q60" i="13"/>
  <c r="N60" i="13"/>
  <c r="M60" i="13"/>
  <c r="O60" i="13"/>
  <c r="F63" i="13"/>
  <c r="D63" i="13"/>
  <c r="G63" i="13"/>
  <c r="Q64" i="13"/>
  <c r="P64" i="13"/>
  <c r="M64" i="13"/>
  <c r="N64" i="13"/>
  <c r="O64" i="13"/>
  <c r="D16" i="18"/>
  <c r="D24" i="18"/>
  <c r="D56" i="18"/>
  <c r="I52" i="26"/>
  <c r="C39" i="13"/>
  <c r="D59" i="13"/>
  <c r="D27" i="13"/>
  <c r="E46" i="13"/>
  <c r="F61" i="13"/>
  <c r="G48" i="13"/>
  <c r="H39" i="13"/>
  <c r="J54" i="13"/>
  <c r="K20" i="13"/>
  <c r="M38" i="13"/>
  <c r="O53" i="13"/>
  <c r="S35" i="13"/>
  <c r="D20" i="18"/>
  <c r="E21" i="18"/>
  <c r="D28" i="18"/>
  <c r="E29" i="18"/>
  <c r="D36" i="18"/>
  <c r="D44" i="18"/>
  <c r="E45" i="18"/>
  <c r="D52" i="18"/>
  <c r="E53" i="18"/>
  <c r="G26" i="26"/>
  <c r="G42" i="26"/>
  <c r="J55" i="26"/>
  <c r="I56" i="26"/>
  <c r="H57" i="26"/>
  <c r="G58" i="26"/>
  <c r="T14" i="20"/>
  <c r="G14" i="21"/>
  <c r="F14" i="21"/>
  <c r="E14" i="21"/>
  <c r="C14" i="21"/>
  <c r="I14" i="21"/>
  <c r="H14" i="21"/>
  <c r="D14" i="21"/>
  <c r="T22" i="20"/>
  <c r="G22" i="21"/>
  <c r="F22" i="21"/>
  <c r="E22" i="21"/>
  <c r="C22" i="21"/>
  <c r="I22" i="21"/>
  <c r="H22" i="21"/>
  <c r="D22" i="21"/>
  <c r="T30" i="20"/>
  <c r="G30" i="21"/>
  <c r="F30" i="21"/>
  <c r="E30" i="21"/>
  <c r="C30" i="21"/>
  <c r="I30" i="21"/>
  <c r="H30" i="21"/>
  <c r="D30" i="21"/>
  <c r="T38" i="20"/>
  <c r="G38" i="21"/>
  <c r="F38" i="21"/>
  <c r="E38" i="21"/>
  <c r="C38" i="21"/>
  <c r="I38" i="21"/>
  <c r="H38" i="21"/>
  <c r="D38" i="21"/>
  <c r="T46" i="20"/>
  <c r="G46" i="21"/>
  <c r="F46" i="21"/>
  <c r="E46" i="21"/>
  <c r="C46" i="21"/>
  <c r="I46" i="21"/>
  <c r="H46" i="21"/>
  <c r="D46" i="21"/>
  <c r="T54" i="20"/>
  <c r="G54" i="21"/>
  <c r="F54" i="21"/>
  <c r="E54" i="21"/>
  <c r="C54" i="21"/>
  <c r="I54" i="21"/>
  <c r="H54" i="21"/>
  <c r="D54" i="21"/>
  <c r="F34" i="21"/>
  <c r="D19" i="18"/>
  <c r="E20" i="18"/>
  <c r="D27" i="18"/>
  <c r="E28" i="18"/>
  <c r="D35" i="18"/>
  <c r="E36" i="18"/>
  <c r="D43" i="18"/>
  <c r="E44" i="18"/>
  <c r="D51" i="18"/>
  <c r="E52" i="18"/>
  <c r="D59" i="18"/>
  <c r="H26" i="26"/>
  <c r="G35" i="26"/>
  <c r="H42" i="26"/>
  <c r="G43" i="26"/>
  <c r="G51" i="26"/>
  <c r="T13" i="20"/>
  <c r="F13" i="21"/>
  <c r="E13" i="21"/>
  <c r="D13" i="21"/>
  <c r="H13" i="21"/>
  <c r="G13" i="21"/>
  <c r="C13" i="21"/>
  <c r="I13" i="21"/>
  <c r="T21" i="20"/>
  <c r="F21" i="21"/>
  <c r="E21" i="21"/>
  <c r="D21" i="21"/>
  <c r="I21" i="21"/>
  <c r="H21" i="21"/>
  <c r="G21" i="21"/>
  <c r="C21" i="21"/>
  <c r="T29" i="20"/>
  <c r="F29" i="21"/>
  <c r="E29" i="21"/>
  <c r="D29" i="21"/>
  <c r="H29" i="21"/>
  <c r="G29" i="21"/>
  <c r="C29" i="21"/>
  <c r="I29" i="21"/>
  <c r="T37" i="20"/>
  <c r="F37" i="21"/>
  <c r="E37" i="21"/>
  <c r="D37" i="21"/>
  <c r="I37" i="21"/>
  <c r="H37" i="21"/>
  <c r="G37" i="21"/>
  <c r="C37" i="21"/>
  <c r="T45" i="20"/>
  <c r="F45" i="21"/>
  <c r="E45" i="21"/>
  <c r="D45" i="21"/>
  <c r="H45" i="21"/>
  <c r="G45" i="21"/>
  <c r="C45" i="21"/>
  <c r="I45" i="21"/>
  <c r="T53" i="20"/>
  <c r="F53" i="21"/>
  <c r="E53" i="21"/>
  <c r="D53" i="21"/>
  <c r="I53" i="21"/>
  <c r="H53" i="21"/>
  <c r="G53" i="21"/>
  <c r="G12" i="26"/>
  <c r="H19" i="26"/>
  <c r="J25" i="26"/>
  <c r="I26" i="26"/>
  <c r="G28" i="26"/>
  <c r="H35" i="26"/>
  <c r="G36" i="26"/>
  <c r="H43" i="26"/>
  <c r="G44" i="26"/>
  <c r="H51" i="26"/>
  <c r="G52" i="26"/>
  <c r="G60" i="26"/>
  <c r="T12" i="20"/>
  <c r="E12" i="21"/>
  <c r="D12" i="21"/>
  <c r="C12" i="21"/>
  <c r="I12" i="21"/>
  <c r="H12" i="21"/>
  <c r="G12" i="21"/>
  <c r="F12" i="21"/>
  <c r="T20" i="20"/>
  <c r="E20" i="21"/>
  <c r="D20" i="21"/>
  <c r="C20" i="21"/>
  <c r="I20" i="21"/>
  <c r="G20" i="21"/>
  <c r="F20" i="21"/>
  <c r="H20" i="21"/>
  <c r="T28" i="20"/>
  <c r="E28" i="21"/>
  <c r="D28" i="21"/>
  <c r="C28" i="21"/>
  <c r="I28" i="21"/>
  <c r="H28" i="21"/>
  <c r="G28" i="21"/>
  <c r="F28" i="21"/>
  <c r="T36" i="20"/>
  <c r="E36" i="21"/>
  <c r="D36" i="21"/>
  <c r="C36" i="21"/>
  <c r="I36" i="21"/>
  <c r="G36" i="21"/>
  <c r="F36" i="21"/>
  <c r="H36" i="21"/>
  <c r="T44" i="20"/>
  <c r="E44" i="21"/>
  <c r="D44" i="21"/>
  <c r="C44" i="21"/>
  <c r="I44" i="21"/>
  <c r="H44" i="21"/>
  <c r="G44" i="21"/>
  <c r="F44" i="21"/>
  <c r="T52" i="20"/>
  <c r="E52" i="21"/>
  <c r="D52" i="21"/>
  <c r="C52" i="21"/>
  <c r="I52" i="21"/>
  <c r="G52" i="21"/>
  <c r="F52" i="21"/>
  <c r="T60" i="20"/>
  <c r="E60" i="21"/>
  <c r="D60" i="21"/>
  <c r="C60" i="21"/>
  <c r="I60" i="21"/>
  <c r="H60" i="21"/>
  <c r="G60" i="21"/>
  <c r="F60" i="21"/>
  <c r="D17" i="18"/>
  <c r="E18" i="18"/>
  <c r="D25" i="18"/>
  <c r="E26" i="18"/>
  <c r="D33" i="18"/>
  <c r="E34" i="18"/>
  <c r="D41" i="18"/>
  <c r="E42" i="18"/>
  <c r="D49" i="18"/>
  <c r="E50" i="18"/>
  <c r="D57" i="18"/>
  <c r="E58" i="18"/>
  <c r="H12" i="26"/>
  <c r="G13" i="26"/>
  <c r="I19" i="26"/>
  <c r="H20" i="26"/>
  <c r="G21" i="26"/>
  <c r="J26" i="26"/>
  <c r="H28" i="26"/>
  <c r="G29" i="26"/>
  <c r="I35" i="26"/>
  <c r="H36" i="26"/>
  <c r="G37" i="26"/>
  <c r="I43" i="26"/>
  <c r="H44" i="26"/>
  <c r="G45" i="26"/>
  <c r="J50" i="26"/>
  <c r="I51" i="26"/>
  <c r="H52" i="26"/>
  <c r="G53" i="26"/>
  <c r="H60" i="26"/>
  <c r="T11" i="20"/>
  <c r="I11" i="21"/>
  <c r="C11" i="21"/>
  <c r="E11" i="21"/>
  <c r="G11" i="21"/>
  <c r="H11" i="21"/>
  <c r="D11" i="21"/>
  <c r="F11" i="21"/>
  <c r="T19" i="20"/>
  <c r="D19" i="21"/>
  <c r="C19" i="21"/>
  <c r="H19" i="21"/>
  <c r="I19" i="21"/>
  <c r="G19" i="21"/>
  <c r="F19" i="21"/>
  <c r="E19" i="21"/>
  <c r="T27" i="20"/>
  <c r="D27" i="21"/>
  <c r="C27" i="21"/>
  <c r="H27" i="21"/>
  <c r="F27" i="21"/>
  <c r="E27" i="21"/>
  <c r="I27" i="21"/>
  <c r="G27" i="21"/>
  <c r="T35" i="20"/>
  <c r="D35" i="21"/>
  <c r="C35" i="21"/>
  <c r="H35" i="21"/>
  <c r="I35" i="21"/>
  <c r="G35" i="21"/>
  <c r="F35" i="21"/>
  <c r="E35" i="21"/>
  <c r="T43" i="20"/>
  <c r="D43" i="21"/>
  <c r="C43" i="21"/>
  <c r="H43" i="21"/>
  <c r="F43" i="21"/>
  <c r="E43" i="21"/>
  <c r="T51" i="20"/>
  <c r="D51" i="21"/>
  <c r="C51" i="21"/>
  <c r="H51" i="21"/>
  <c r="I51" i="21"/>
  <c r="G51" i="21"/>
  <c r="F51" i="21"/>
  <c r="E51" i="21"/>
  <c r="T59" i="20"/>
  <c r="D59" i="21"/>
  <c r="C59" i="21"/>
  <c r="H59" i="21"/>
  <c r="F59" i="21"/>
  <c r="E59" i="21"/>
  <c r="I59" i="21"/>
  <c r="G59" i="21"/>
  <c r="I43" i="21"/>
  <c r="E17" i="18"/>
  <c r="E25" i="18"/>
  <c r="D32" i="18"/>
  <c r="E33" i="18"/>
  <c r="D40" i="18"/>
  <c r="E41" i="18"/>
  <c r="D48" i="18"/>
  <c r="E49" i="18"/>
  <c r="E57" i="18"/>
  <c r="I12" i="26"/>
  <c r="H13" i="26"/>
  <c r="I20" i="26"/>
  <c r="H21" i="26"/>
  <c r="I28" i="26"/>
  <c r="H29" i="26"/>
  <c r="G30" i="26"/>
  <c r="I36" i="26"/>
  <c r="H37" i="26"/>
  <c r="G38" i="26"/>
  <c r="J43" i="26"/>
  <c r="I44" i="26"/>
  <c r="H45" i="26"/>
  <c r="G46" i="26"/>
  <c r="J51" i="26"/>
  <c r="H53" i="26"/>
  <c r="I60" i="26"/>
  <c r="T18" i="20"/>
  <c r="C18" i="21"/>
  <c r="I18" i="21"/>
  <c r="G18" i="21"/>
  <c r="E18" i="21"/>
  <c r="D18" i="21"/>
  <c r="H18" i="21"/>
  <c r="F18" i="21"/>
  <c r="T26" i="20"/>
  <c r="C26" i="21"/>
  <c r="I26" i="21"/>
  <c r="G26" i="21"/>
  <c r="H26" i="21"/>
  <c r="F26" i="21"/>
  <c r="E26" i="21"/>
  <c r="D26" i="21"/>
  <c r="T34" i="20"/>
  <c r="C34" i="21"/>
  <c r="I34" i="21"/>
  <c r="G34" i="21"/>
  <c r="E34" i="21"/>
  <c r="D34" i="21"/>
  <c r="T42" i="20"/>
  <c r="C42" i="21"/>
  <c r="I42" i="21"/>
  <c r="G42" i="21"/>
  <c r="H42" i="21"/>
  <c r="F42" i="21"/>
  <c r="E42" i="21"/>
  <c r="D42" i="21"/>
  <c r="T50" i="20"/>
  <c r="C50" i="21"/>
  <c r="I50" i="21"/>
  <c r="G50" i="21"/>
  <c r="E50" i="21"/>
  <c r="D50" i="21"/>
  <c r="H50" i="21"/>
  <c r="F50" i="21"/>
  <c r="T58" i="20"/>
  <c r="C58" i="21"/>
  <c r="I58" i="21"/>
  <c r="G58" i="21"/>
  <c r="H58" i="21"/>
  <c r="F58" i="21"/>
  <c r="E58" i="21"/>
  <c r="D58" i="21"/>
  <c r="H52" i="21"/>
  <c r="D23" i="18"/>
  <c r="E24" i="18"/>
  <c r="D31" i="18"/>
  <c r="E32" i="18"/>
  <c r="D39" i="18"/>
  <c r="E40" i="18"/>
  <c r="D47" i="18"/>
  <c r="E48" i="18"/>
  <c r="D55" i="18"/>
  <c r="E56" i="18"/>
  <c r="J12" i="26"/>
  <c r="I13" i="26"/>
  <c r="J20" i="26"/>
  <c r="I21" i="26"/>
  <c r="G23" i="26"/>
  <c r="J28" i="26"/>
  <c r="I29" i="26"/>
  <c r="H30" i="26"/>
  <c r="G31" i="26"/>
  <c r="J36" i="26"/>
  <c r="I37" i="26"/>
  <c r="H38" i="26"/>
  <c r="G39" i="26"/>
  <c r="J44" i="26"/>
  <c r="I45" i="26"/>
  <c r="J52" i="26"/>
  <c r="I53" i="26"/>
  <c r="G55" i="26"/>
  <c r="J60" i="26"/>
  <c r="T17" i="20"/>
  <c r="I17" i="21"/>
  <c r="H17" i="21"/>
  <c r="F17" i="21"/>
  <c r="G17" i="21"/>
  <c r="E17" i="21"/>
  <c r="D17" i="21"/>
  <c r="C17" i="21"/>
  <c r="T25" i="20"/>
  <c r="I25" i="21"/>
  <c r="H25" i="21"/>
  <c r="F25" i="21"/>
  <c r="D25" i="21"/>
  <c r="C25" i="21"/>
  <c r="T33" i="20"/>
  <c r="I33" i="21"/>
  <c r="H33" i="21"/>
  <c r="F33" i="21"/>
  <c r="G33" i="21"/>
  <c r="E33" i="21"/>
  <c r="D33" i="21"/>
  <c r="C33" i="21"/>
  <c r="T41" i="20"/>
  <c r="I41" i="21"/>
  <c r="H41" i="21"/>
  <c r="F41" i="21"/>
  <c r="D41" i="21"/>
  <c r="C41" i="21"/>
  <c r="G41" i="21"/>
  <c r="E41" i="21"/>
  <c r="T49" i="20"/>
  <c r="I49" i="21"/>
  <c r="H49" i="21"/>
  <c r="F49" i="21"/>
  <c r="G49" i="21"/>
  <c r="E49" i="21"/>
  <c r="D49" i="21"/>
  <c r="C49" i="21"/>
  <c r="T57" i="20"/>
  <c r="I57" i="21"/>
  <c r="H57" i="21"/>
  <c r="F57" i="21"/>
  <c r="D57" i="21"/>
  <c r="C57" i="21"/>
  <c r="G57" i="21"/>
  <c r="E57" i="21"/>
  <c r="C53" i="21"/>
  <c r="J61" i="19"/>
  <c r="L61" i="19"/>
  <c r="K61" i="19"/>
  <c r="I61" i="19"/>
  <c r="I61" i="26" l="1"/>
  <c r="H61" i="26"/>
  <c r="J61" i="26"/>
  <c r="BU61" i="5"/>
  <c r="BE61" i="5" l="1"/>
  <c r="BQ61" i="5"/>
  <c r="CI61" i="5"/>
  <c r="BK61" i="5"/>
  <c r="BP61" i="5"/>
  <c r="AU61" i="5"/>
  <c r="CA61" i="5"/>
  <c r="BS61" i="5"/>
  <c r="BC61" i="5"/>
  <c r="CE61" i="5"/>
  <c r="AV61" i="5"/>
  <c r="CB61" i="5"/>
  <c r="BL61" i="5"/>
  <c r="CF61" i="5"/>
  <c r="BX61" i="5"/>
  <c r="CJ61" i="5"/>
  <c r="BT61" i="5"/>
  <c r="BD61" i="5"/>
  <c r="BH61" i="5"/>
  <c r="AZ61" i="5"/>
  <c r="BW61" i="5"/>
  <c r="BO61" i="5"/>
  <c r="BG61" i="5"/>
  <c r="AY61" i="5"/>
  <c r="CG61" i="5"/>
  <c r="BY61" i="5"/>
  <c r="BI61" i="5"/>
  <c r="BA61" i="5"/>
  <c r="CK61" i="5"/>
  <c r="CC61" i="5"/>
  <c r="BM61" i="5"/>
  <c r="AW61" i="5"/>
  <c r="BB61" i="5"/>
  <c r="BJ61" i="5"/>
  <c r="CH61" i="5"/>
  <c r="BZ61" i="5"/>
  <c r="BR61" i="5"/>
  <c r="CD61" i="5"/>
  <c r="BF61" i="5"/>
  <c r="BV61" i="5"/>
  <c r="CL61" i="5"/>
  <c r="AX61" i="5"/>
  <c r="BN61" i="5"/>
  <c r="L61" i="20"/>
  <c r="Q61" i="20" l="1"/>
  <c r="I61" i="20"/>
  <c r="E61" i="20"/>
  <c r="K61" i="20"/>
  <c r="M61" i="20"/>
  <c r="O61" i="20"/>
  <c r="G61" i="20"/>
  <c r="J61" i="20"/>
  <c r="F61" i="20"/>
  <c r="N61" i="20"/>
  <c r="P61" i="20"/>
  <c r="H61" i="20"/>
  <c r="D61" i="20"/>
  <c r="D11" i="26"/>
  <c r="E11" i="26"/>
  <c r="F11" i="26"/>
  <c r="D12" i="26"/>
  <c r="E12" i="26"/>
  <c r="F12" i="26"/>
  <c r="D13" i="26"/>
  <c r="E13" i="26"/>
  <c r="F13" i="26"/>
  <c r="D14" i="26"/>
  <c r="E14" i="26"/>
  <c r="F14" i="26"/>
  <c r="D15" i="26"/>
  <c r="E15" i="26"/>
  <c r="F15" i="26"/>
  <c r="D16" i="26"/>
  <c r="E16" i="26"/>
  <c r="F16" i="26"/>
  <c r="D17" i="26"/>
  <c r="E17" i="26"/>
  <c r="F17" i="26"/>
  <c r="D18" i="26"/>
  <c r="E18" i="26"/>
  <c r="F18" i="26"/>
  <c r="D19" i="26"/>
  <c r="E19" i="26"/>
  <c r="F19" i="26"/>
  <c r="D20" i="26"/>
  <c r="E20" i="26"/>
  <c r="F20" i="26"/>
  <c r="D21" i="26"/>
  <c r="E21" i="26"/>
  <c r="F21" i="26"/>
  <c r="D22" i="26"/>
  <c r="E22" i="26"/>
  <c r="F22" i="26"/>
  <c r="D23" i="26"/>
  <c r="E23" i="26"/>
  <c r="F23" i="26"/>
  <c r="D24" i="26"/>
  <c r="E24" i="26"/>
  <c r="F24" i="26"/>
  <c r="D25" i="26"/>
  <c r="E25" i="26"/>
  <c r="F25" i="26"/>
  <c r="D26" i="26"/>
  <c r="E26" i="26"/>
  <c r="F26" i="26"/>
  <c r="D27" i="26"/>
  <c r="E27" i="26"/>
  <c r="F27" i="26"/>
  <c r="D28" i="26"/>
  <c r="E28" i="26"/>
  <c r="F28" i="26"/>
  <c r="D29" i="26"/>
  <c r="E29" i="26"/>
  <c r="F29" i="26"/>
  <c r="D30" i="26"/>
  <c r="E30" i="26"/>
  <c r="F30" i="26"/>
  <c r="D31" i="26"/>
  <c r="E31" i="26"/>
  <c r="F31" i="26"/>
  <c r="D32" i="26"/>
  <c r="E32" i="26"/>
  <c r="F32" i="26"/>
  <c r="D33" i="26"/>
  <c r="E33" i="26"/>
  <c r="F33" i="26"/>
  <c r="D34" i="26"/>
  <c r="E34" i="26"/>
  <c r="F34" i="26"/>
  <c r="D35" i="26"/>
  <c r="E35" i="26"/>
  <c r="F35" i="26"/>
  <c r="D36" i="26"/>
  <c r="E36" i="26"/>
  <c r="F36" i="26"/>
  <c r="D37" i="26"/>
  <c r="E37" i="26"/>
  <c r="F37" i="26"/>
  <c r="D38" i="26"/>
  <c r="E38" i="26"/>
  <c r="F38" i="26"/>
  <c r="D39" i="26"/>
  <c r="E39" i="26"/>
  <c r="F39" i="26"/>
  <c r="D40" i="26"/>
  <c r="E40" i="26"/>
  <c r="F40" i="26"/>
  <c r="D41" i="26"/>
  <c r="E41" i="26"/>
  <c r="F41" i="26"/>
  <c r="D42" i="26"/>
  <c r="E42" i="26"/>
  <c r="F42" i="26"/>
  <c r="D43" i="26"/>
  <c r="E43" i="26"/>
  <c r="F43" i="26"/>
  <c r="D44" i="26"/>
  <c r="E44" i="26"/>
  <c r="F44" i="26"/>
  <c r="D45" i="26"/>
  <c r="E45" i="26"/>
  <c r="F45" i="26"/>
  <c r="D46" i="26"/>
  <c r="E46" i="26"/>
  <c r="F46" i="26"/>
  <c r="D47" i="26"/>
  <c r="E47" i="26"/>
  <c r="F47" i="26"/>
  <c r="D48" i="26"/>
  <c r="E48" i="26"/>
  <c r="F48" i="26"/>
  <c r="D49" i="26"/>
  <c r="E49" i="26"/>
  <c r="F49" i="26"/>
  <c r="D50" i="26"/>
  <c r="E50" i="26"/>
  <c r="F50" i="26"/>
  <c r="D51" i="26"/>
  <c r="E51" i="26"/>
  <c r="F51" i="26"/>
  <c r="D52" i="26"/>
  <c r="E52" i="26"/>
  <c r="F52" i="26"/>
  <c r="D53" i="26"/>
  <c r="E53" i="26"/>
  <c r="F53" i="26"/>
  <c r="D54" i="26"/>
  <c r="E54" i="26"/>
  <c r="F54" i="26"/>
  <c r="D55" i="26"/>
  <c r="E55" i="26"/>
  <c r="F55" i="26"/>
  <c r="D56" i="26"/>
  <c r="E56" i="26"/>
  <c r="F56" i="26"/>
  <c r="D57" i="26"/>
  <c r="E57" i="26"/>
  <c r="F57" i="26"/>
  <c r="D58" i="26"/>
  <c r="E58" i="26"/>
  <c r="F58" i="26"/>
  <c r="D59" i="26"/>
  <c r="E59" i="26"/>
  <c r="F59" i="26"/>
  <c r="D60" i="26"/>
  <c r="E60" i="26"/>
  <c r="F60" i="26"/>
  <c r="G61" i="21" l="1"/>
  <c r="F61" i="21"/>
  <c r="E61" i="21"/>
  <c r="D61" i="21"/>
  <c r="I61" i="21"/>
  <c r="H61" i="21"/>
  <c r="C61" i="21"/>
  <c r="H64" i="15"/>
  <c r="G64" i="15"/>
  <c r="D64" i="15"/>
  <c r="I64" i="15"/>
  <c r="E64" i="15"/>
  <c r="J64" i="15"/>
  <c r="F64" i="15"/>
  <c r="D61" i="19"/>
  <c r="D61" i="26" s="1"/>
  <c r="E61" i="19"/>
  <c r="E61" i="26" s="1"/>
  <c r="F61" i="19"/>
  <c r="F61" i="26" s="1"/>
  <c r="H61" i="19"/>
  <c r="G61" i="26" s="1"/>
  <c r="Z62" i="2" l="1"/>
  <c r="AD62" i="2"/>
  <c r="AT62" i="2"/>
  <c r="AL62" i="2"/>
  <c r="F62" i="2"/>
  <c r="AJ62" i="2"/>
  <c r="T62" i="2"/>
  <c r="L62" i="2"/>
  <c r="N62" i="2"/>
  <c r="V62" i="2"/>
  <c r="D62" i="2"/>
  <c r="AV62" i="2"/>
  <c r="AN62" i="2"/>
  <c r="AF62" i="2"/>
  <c r="X62" i="2"/>
  <c r="P62" i="2"/>
  <c r="H62" i="2"/>
  <c r="AR62" i="2"/>
  <c r="AB62" i="2"/>
  <c r="AP62" i="2"/>
  <c r="AH62" i="2"/>
  <c r="R62" i="2"/>
  <c r="AS62" i="2"/>
  <c r="AC62" i="2"/>
  <c r="U62" i="2"/>
  <c r="M62" i="2"/>
  <c r="E62" i="2"/>
  <c r="AE62" i="2"/>
  <c r="S62" i="2"/>
  <c r="AO62" i="2"/>
  <c r="Q62" i="2"/>
  <c r="W62" i="2"/>
  <c r="AQ62" i="2"/>
  <c r="K62" i="2"/>
  <c r="Y62" i="2"/>
  <c r="O62" i="2"/>
  <c r="AA62" i="2"/>
  <c r="AG62" i="2"/>
  <c r="G62" i="2"/>
  <c r="AI62" i="2"/>
  <c r="AW62" i="2"/>
  <c r="AU62" i="2"/>
  <c r="J62" i="2"/>
  <c r="AK62" i="2"/>
  <c r="AM62" i="2"/>
  <c r="I62" i="2"/>
  <c r="AX62" i="2"/>
  <c r="U13" i="20"/>
  <c r="C17" i="26" l="1"/>
  <c r="G17" i="19"/>
  <c r="C25" i="26"/>
  <c r="G25" i="19"/>
  <c r="C33" i="26"/>
  <c r="G33" i="19"/>
  <c r="C41" i="26"/>
  <c r="G41" i="19"/>
  <c r="C49" i="26"/>
  <c r="G49" i="19"/>
  <c r="C57" i="26"/>
  <c r="G57" i="19"/>
  <c r="C18" i="26"/>
  <c r="G18" i="19"/>
  <c r="C26" i="26"/>
  <c r="G26" i="19"/>
  <c r="C34" i="26"/>
  <c r="G34" i="19"/>
  <c r="C42" i="26"/>
  <c r="G42" i="19"/>
  <c r="C50" i="26"/>
  <c r="G50" i="19"/>
  <c r="C58" i="26"/>
  <c r="G58" i="19"/>
  <c r="C11" i="26"/>
  <c r="G11" i="19"/>
  <c r="C19" i="26"/>
  <c r="G19" i="19"/>
  <c r="C27" i="26"/>
  <c r="G27" i="19"/>
  <c r="C35" i="26"/>
  <c r="G35" i="19"/>
  <c r="C43" i="26"/>
  <c r="G43" i="19"/>
  <c r="C51" i="26"/>
  <c r="G51" i="19"/>
  <c r="C59" i="26"/>
  <c r="G59" i="19"/>
  <c r="C12" i="26"/>
  <c r="G12" i="19"/>
  <c r="C20" i="26"/>
  <c r="G20" i="19"/>
  <c r="C28" i="26"/>
  <c r="G28" i="19"/>
  <c r="C36" i="26"/>
  <c r="G36" i="19"/>
  <c r="C44" i="26"/>
  <c r="G44" i="19"/>
  <c r="C52" i="26"/>
  <c r="G52" i="19"/>
  <c r="C60" i="26"/>
  <c r="G60" i="19"/>
  <c r="C13" i="26"/>
  <c r="G13" i="19"/>
  <c r="C21" i="26"/>
  <c r="G21" i="19"/>
  <c r="C29" i="26"/>
  <c r="G29" i="19"/>
  <c r="C37" i="26"/>
  <c r="G37" i="19"/>
  <c r="C45" i="26"/>
  <c r="G45" i="19"/>
  <c r="C53" i="26"/>
  <c r="G53" i="19"/>
  <c r="C14" i="26"/>
  <c r="G14" i="19"/>
  <c r="C22" i="26"/>
  <c r="G22" i="19"/>
  <c r="C30" i="26"/>
  <c r="G30" i="19"/>
  <c r="C38" i="26"/>
  <c r="G38" i="19"/>
  <c r="C46" i="26"/>
  <c r="G46" i="19"/>
  <c r="C54" i="26"/>
  <c r="G54" i="19"/>
  <c r="C15" i="26"/>
  <c r="G15" i="19"/>
  <c r="C23" i="26"/>
  <c r="G23" i="19"/>
  <c r="C31" i="26"/>
  <c r="G31" i="19"/>
  <c r="C39" i="26"/>
  <c r="G39" i="19"/>
  <c r="C47" i="26"/>
  <c r="G47" i="19"/>
  <c r="C55" i="26"/>
  <c r="G55" i="19"/>
  <c r="C16" i="26"/>
  <c r="G16" i="19"/>
  <c r="C24" i="26"/>
  <c r="G24" i="19"/>
  <c r="C32" i="26"/>
  <c r="G32" i="19"/>
  <c r="C40" i="26"/>
  <c r="G40" i="19"/>
  <c r="C48" i="26"/>
  <c r="G48" i="19"/>
  <c r="C56" i="26"/>
  <c r="G56" i="19"/>
  <c r="C60" i="16"/>
  <c r="C62" i="2" l="1"/>
  <c r="C61" i="4"/>
  <c r="S61" i="4"/>
  <c r="K61" i="4"/>
  <c r="R61" i="4"/>
  <c r="J61" i="4"/>
  <c r="Q61" i="4"/>
  <c r="I61" i="4"/>
  <c r="P61" i="4"/>
  <c r="H61" i="4"/>
  <c r="O61" i="4"/>
  <c r="G61" i="4"/>
  <c r="V61" i="4"/>
  <c r="N61" i="4"/>
  <c r="F61" i="4"/>
  <c r="U61" i="4"/>
  <c r="M61" i="4"/>
  <c r="E61" i="4"/>
  <c r="T61" i="4"/>
  <c r="L61" i="4"/>
  <c r="D61" i="4"/>
  <c r="C61" i="22" l="1"/>
  <c r="C61" i="20"/>
  <c r="I61" i="22"/>
  <c r="H61" i="22"/>
  <c r="G61" i="22"/>
  <c r="F61" i="22"/>
  <c r="E61" i="22"/>
  <c r="D61" i="22"/>
  <c r="C61" i="19" l="1"/>
  <c r="C61" i="26" l="1"/>
  <c r="G61" i="19"/>
  <c r="C61" i="10"/>
  <c r="C61" i="9"/>
  <c r="C64" i="14"/>
  <c r="P61" i="9"/>
  <c r="H61" i="9"/>
  <c r="J61" i="10"/>
  <c r="AB65" i="12"/>
  <c r="T65" i="12"/>
  <c r="L65" i="12"/>
  <c r="D65" i="12"/>
  <c r="AF64" i="14"/>
  <c r="X64" i="14"/>
  <c r="P64" i="14"/>
  <c r="H64" i="14"/>
  <c r="N61" i="17"/>
  <c r="F61" i="17"/>
  <c r="O61" i="9"/>
  <c r="G61" i="9"/>
  <c r="I61" i="10"/>
  <c r="AA65" i="12"/>
  <c r="S65" i="12"/>
  <c r="K65" i="12"/>
  <c r="AE64" i="14"/>
  <c r="W64" i="14"/>
  <c r="O64" i="14"/>
  <c r="G64" i="14"/>
  <c r="M61" i="17"/>
  <c r="E61" i="17"/>
  <c r="N61" i="9"/>
  <c r="F61" i="9"/>
  <c r="H61" i="10"/>
  <c r="Z65" i="12"/>
  <c r="R65" i="12"/>
  <c r="J65" i="12"/>
  <c r="AD64" i="14"/>
  <c r="V64" i="14"/>
  <c r="N64" i="14"/>
  <c r="F64" i="14"/>
  <c r="L61" i="17"/>
  <c r="D61" i="17"/>
  <c r="M61" i="9"/>
  <c r="E61" i="9"/>
  <c r="G61" i="10"/>
  <c r="E61" i="11"/>
  <c r="Y65" i="12"/>
  <c r="Q65" i="12"/>
  <c r="I65" i="12"/>
  <c r="AC64" i="14"/>
  <c r="U64" i="14"/>
  <c r="M64" i="14"/>
  <c r="E64" i="14"/>
  <c r="K61" i="17"/>
  <c r="L61" i="9"/>
  <c r="D61" i="9"/>
  <c r="F61" i="10"/>
  <c r="D61" i="11"/>
  <c r="AF65" i="12"/>
  <c r="X65" i="12"/>
  <c r="P65" i="12"/>
  <c r="H65" i="12"/>
  <c r="AJ64" i="14"/>
  <c r="AB64" i="14"/>
  <c r="T64" i="14"/>
  <c r="L64" i="14"/>
  <c r="D64" i="14"/>
  <c r="J61" i="17"/>
  <c r="K61" i="9"/>
  <c r="E61" i="10"/>
  <c r="C65" i="12"/>
  <c r="AE65" i="12"/>
  <c r="W65" i="12"/>
  <c r="O65" i="12"/>
  <c r="G65" i="12"/>
  <c r="AI64" i="14"/>
  <c r="AA64" i="14"/>
  <c r="S64" i="14"/>
  <c r="K64" i="14"/>
  <c r="C64" i="15"/>
  <c r="C61" i="17"/>
  <c r="Q61" i="17"/>
  <c r="I61" i="17"/>
  <c r="J61" i="9"/>
  <c r="D61" i="10"/>
  <c r="AD65" i="12"/>
  <c r="V65" i="12"/>
  <c r="N65" i="12"/>
  <c r="F65" i="12"/>
  <c r="AH64" i="14"/>
  <c r="Z64" i="14"/>
  <c r="R64" i="14"/>
  <c r="J64" i="14"/>
  <c r="P61" i="17"/>
  <c r="H61" i="17"/>
  <c r="Q61" i="9"/>
  <c r="I61" i="9"/>
  <c r="K61" i="10"/>
  <c r="C61" i="11"/>
  <c r="AC65" i="12"/>
  <c r="U65" i="12"/>
  <c r="M65" i="12"/>
  <c r="E65" i="12"/>
  <c r="AG64" i="14"/>
  <c r="Y64" i="14"/>
  <c r="Q64" i="14"/>
  <c r="I64" i="14"/>
  <c r="O61" i="17"/>
  <c r="G61" i="17"/>
  <c r="C61" i="7"/>
  <c r="T65" i="13" l="1"/>
  <c r="V65" i="13"/>
  <c r="S65" i="13"/>
  <c r="U65" i="13"/>
  <c r="R65" i="13"/>
  <c r="Q65" i="13"/>
  <c r="P65" i="13"/>
  <c r="M65" i="13"/>
  <c r="O65" i="13"/>
  <c r="N65" i="13"/>
  <c r="E60" i="18"/>
  <c r="L65" i="13"/>
  <c r="I65" i="13"/>
  <c r="H65" i="13"/>
  <c r="J65" i="13"/>
  <c r="K65" i="13"/>
  <c r="D60" i="18"/>
  <c r="G65" i="13"/>
  <c r="E65" i="13"/>
  <c r="D65" i="13"/>
  <c r="F65" i="13"/>
  <c r="C65" i="13"/>
  <c r="C61" i="6"/>
  <c r="Q61" i="3"/>
  <c r="I61" i="3"/>
  <c r="AO61" i="5"/>
  <c r="AG61" i="5"/>
  <c r="Y61" i="5"/>
  <c r="Q61" i="5"/>
  <c r="I61" i="5"/>
  <c r="I61" i="6"/>
  <c r="AI61" i="7"/>
  <c r="AA61" i="7"/>
  <c r="S61" i="7"/>
  <c r="K61" i="7"/>
  <c r="C62" i="8"/>
  <c r="K62" i="8"/>
  <c r="S62" i="8"/>
  <c r="U62" i="8"/>
  <c r="P61" i="3"/>
  <c r="H61" i="3"/>
  <c r="AN61" i="5"/>
  <c r="AF61" i="5"/>
  <c r="X61" i="5"/>
  <c r="P61" i="5"/>
  <c r="H61" i="5"/>
  <c r="H61" i="6"/>
  <c r="AH61" i="7"/>
  <c r="Z61" i="7"/>
  <c r="R61" i="7"/>
  <c r="J61" i="7"/>
  <c r="R62" i="8"/>
  <c r="J62" i="8"/>
  <c r="T62" i="8"/>
  <c r="O61" i="3"/>
  <c r="G61" i="3"/>
  <c r="AM61" i="5"/>
  <c r="AE61" i="5"/>
  <c r="W61" i="5"/>
  <c r="O61" i="5"/>
  <c r="G61" i="5"/>
  <c r="G61" i="6"/>
  <c r="AG61" i="7"/>
  <c r="Y61" i="7"/>
  <c r="Q61" i="7"/>
  <c r="I61" i="7"/>
  <c r="Q62" i="8"/>
  <c r="I62" i="8"/>
  <c r="N61" i="3"/>
  <c r="F61" i="3"/>
  <c r="AT61" i="5"/>
  <c r="AL61" i="5"/>
  <c r="AD61" i="5"/>
  <c r="V61" i="5"/>
  <c r="N61" i="5"/>
  <c r="F61" i="5"/>
  <c r="N61" i="6"/>
  <c r="F61" i="6"/>
  <c r="AF61" i="7"/>
  <c r="X61" i="7"/>
  <c r="P61" i="7"/>
  <c r="H61" i="7"/>
  <c r="P62" i="8"/>
  <c r="H62" i="8"/>
  <c r="M61" i="3"/>
  <c r="E61" i="3"/>
  <c r="AS61" i="5"/>
  <c r="AK61" i="5"/>
  <c r="AC61" i="5"/>
  <c r="U61" i="5"/>
  <c r="M61" i="5"/>
  <c r="E61" i="5"/>
  <c r="M61" i="6"/>
  <c r="E61" i="6"/>
  <c r="AE61" i="7"/>
  <c r="W61" i="7"/>
  <c r="O61" i="7"/>
  <c r="G61" i="7"/>
  <c r="O62" i="8"/>
  <c r="G62" i="8"/>
  <c r="L61" i="3"/>
  <c r="D61" i="3"/>
  <c r="AR61" i="5"/>
  <c r="AJ61" i="5"/>
  <c r="AB61" i="5"/>
  <c r="T61" i="5"/>
  <c r="L61" i="5"/>
  <c r="D61" i="5"/>
  <c r="L61" i="6"/>
  <c r="D61" i="6"/>
  <c r="AD61" i="7"/>
  <c r="V61" i="7"/>
  <c r="N61" i="7"/>
  <c r="F61" i="7"/>
  <c r="N62" i="8"/>
  <c r="F62" i="8"/>
  <c r="C61" i="3"/>
  <c r="K61" i="3"/>
  <c r="C61" i="5"/>
  <c r="AQ61" i="5"/>
  <c r="AI61" i="5"/>
  <c r="AA61" i="5"/>
  <c r="S61" i="5"/>
  <c r="K61" i="5"/>
  <c r="K61" i="6"/>
  <c r="AC61" i="7"/>
  <c r="U61" i="7"/>
  <c r="M61" i="7"/>
  <c r="E61" i="7"/>
  <c r="M62" i="8"/>
  <c r="E62" i="8"/>
  <c r="W62" i="8"/>
  <c r="R61" i="3"/>
  <c r="J61" i="3"/>
  <c r="AP61" i="5"/>
  <c r="AH61" i="5"/>
  <c r="Z61" i="5"/>
  <c r="R61" i="5"/>
  <c r="J61" i="5"/>
  <c r="J61" i="6"/>
  <c r="AB61" i="7"/>
  <c r="T61" i="7"/>
  <c r="L61" i="7"/>
  <c r="D61" i="7"/>
  <c r="L62" i="8"/>
  <c r="D62" i="8"/>
  <c r="V62" i="8"/>
  <c r="R61" i="20" l="1"/>
  <c r="T61" i="20" s="1"/>
  <c r="S61" i="20"/>
  <c r="V61" i="20" s="1"/>
  <c r="W61" i="20"/>
  <c r="X61" i="20"/>
  <c r="Y12" i="20"/>
  <c r="Z12" i="20"/>
  <c r="Y13" i="20"/>
  <c r="Z13" i="20"/>
  <c r="Y14" i="20"/>
  <c r="Z14" i="20"/>
  <c r="Y15" i="20"/>
  <c r="Z15" i="20"/>
  <c r="Y16" i="20"/>
  <c r="Z16" i="20"/>
  <c r="Y17" i="20"/>
  <c r="Z17" i="20"/>
  <c r="Y18" i="20"/>
  <c r="Z18" i="20"/>
  <c r="Y19" i="20"/>
  <c r="Z19" i="20"/>
  <c r="Y20" i="20"/>
  <c r="Z20" i="20"/>
  <c r="Y21" i="20"/>
  <c r="Z21" i="20"/>
  <c r="Y22" i="20"/>
  <c r="Z22" i="20"/>
  <c r="Y23" i="20"/>
  <c r="Z23" i="20"/>
  <c r="Y24" i="20"/>
  <c r="Z24" i="20"/>
  <c r="Y25" i="20"/>
  <c r="Z25" i="20"/>
  <c r="Y26" i="20"/>
  <c r="Z26" i="20"/>
  <c r="Y27" i="20"/>
  <c r="Z27" i="20"/>
  <c r="Y28" i="20"/>
  <c r="Z28" i="20"/>
  <c r="Y29" i="20"/>
  <c r="Z29" i="20"/>
  <c r="Y30" i="20"/>
  <c r="Z30" i="20"/>
  <c r="Y31" i="20"/>
  <c r="Z31" i="20"/>
  <c r="Y32" i="20"/>
  <c r="Z32" i="20"/>
  <c r="Y33" i="20"/>
  <c r="Z33" i="20"/>
  <c r="Y34" i="20"/>
  <c r="Z34" i="20"/>
  <c r="Y35" i="20"/>
  <c r="Z35" i="20"/>
  <c r="Y36" i="20"/>
  <c r="Z36" i="20"/>
  <c r="Y37" i="20"/>
  <c r="Z37" i="20"/>
  <c r="Y38" i="20"/>
  <c r="Z38" i="20"/>
  <c r="Y39" i="20"/>
  <c r="Z39" i="20"/>
  <c r="Y40" i="20"/>
  <c r="Z40" i="20"/>
  <c r="Y41" i="20"/>
  <c r="Z41" i="20"/>
  <c r="Y42" i="20"/>
  <c r="Z42" i="20"/>
  <c r="Y43" i="20"/>
  <c r="Z43" i="20"/>
  <c r="Y44" i="20"/>
  <c r="Z44" i="20"/>
  <c r="Y45" i="20"/>
  <c r="Z45" i="20"/>
  <c r="Y46" i="20"/>
  <c r="Z46" i="20"/>
  <c r="Y47" i="20"/>
  <c r="Z47" i="20"/>
  <c r="Y48" i="20"/>
  <c r="Z48" i="20"/>
  <c r="Y49" i="20"/>
  <c r="Z49" i="20"/>
  <c r="Y50" i="20"/>
  <c r="Z50" i="20"/>
  <c r="Y51" i="20"/>
  <c r="Z51" i="20"/>
  <c r="Y52" i="20"/>
  <c r="Z52" i="20"/>
  <c r="Y53" i="20"/>
  <c r="Z53" i="20"/>
  <c r="Y54" i="20"/>
  <c r="Z54" i="20"/>
  <c r="Y55" i="20"/>
  <c r="Z55" i="20"/>
  <c r="Y56" i="20"/>
  <c r="Z56" i="20"/>
  <c r="Y57" i="20"/>
  <c r="Z57" i="20"/>
  <c r="Y58" i="20"/>
  <c r="Z58" i="20"/>
  <c r="Y59" i="20"/>
  <c r="Z59" i="20"/>
  <c r="Y60" i="20"/>
  <c r="Z60" i="20"/>
  <c r="Y61" i="20"/>
  <c r="Z61" i="20"/>
  <c r="Z11" i="20"/>
  <c r="Y11" i="20"/>
  <c r="U12" i="20"/>
  <c r="V12" i="20"/>
  <c r="W12" i="20"/>
  <c r="X12" i="20"/>
  <c r="V13" i="20"/>
  <c r="W13" i="20"/>
  <c r="X13" i="20"/>
  <c r="U14" i="20"/>
  <c r="V14" i="20"/>
  <c r="W14" i="20"/>
  <c r="X14" i="20"/>
  <c r="U15" i="20"/>
  <c r="V15" i="20"/>
  <c r="W15" i="20"/>
  <c r="X15" i="20"/>
  <c r="U16" i="20"/>
  <c r="V16" i="20"/>
  <c r="W16" i="20"/>
  <c r="X16" i="20"/>
  <c r="U17" i="20"/>
  <c r="V17" i="20"/>
  <c r="W17" i="20"/>
  <c r="X17" i="20"/>
  <c r="U18" i="20"/>
  <c r="V18" i="20"/>
  <c r="W18" i="20"/>
  <c r="X18" i="20"/>
  <c r="U19" i="20"/>
  <c r="V19" i="20"/>
  <c r="W19" i="20"/>
  <c r="X19" i="20"/>
  <c r="U20" i="20"/>
  <c r="V20" i="20"/>
  <c r="W20" i="20"/>
  <c r="X20" i="20"/>
  <c r="U21" i="20"/>
  <c r="V21" i="20"/>
  <c r="W21" i="20"/>
  <c r="X21" i="20"/>
  <c r="U22" i="20"/>
  <c r="V22" i="20"/>
  <c r="W22" i="20"/>
  <c r="X22" i="20"/>
  <c r="U23" i="20"/>
  <c r="V23" i="20"/>
  <c r="W23" i="20"/>
  <c r="X23" i="20"/>
  <c r="U24" i="20"/>
  <c r="V24" i="20"/>
  <c r="W24" i="20"/>
  <c r="X24" i="20"/>
  <c r="U25" i="20"/>
  <c r="V25" i="20"/>
  <c r="W25" i="20"/>
  <c r="X25" i="20"/>
  <c r="U26" i="20"/>
  <c r="V26" i="20"/>
  <c r="W26" i="20"/>
  <c r="X26" i="20"/>
  <c r="U27" i="20"/>
  <c r="V27" i="20"/>
  <c r="W27" i="20"/>
  <c r="X27" i="20"/>
  <c r="U28" i="20"/>
  <c r="V28" i="20"/>
  <c r="W28" i="20"/>
  <c r="X28" i="20"/>
  <c r="U29" i="20"/>
  <c r="V29" i="20"/>
  <c r="W29" i="20"/>
  <c r="X29" i="20"/>
  <c r="U30" i="20"/>
  <c r="V30" i="20"/>
  <c r="W30" i="20"/>
  <c r="X30" i="20"/>
  <c r="U31" i="20"/>
  <c r="V31" i="20"/>
  <c r="W31" i="20"/>
  <c r="X31" i="20"/>
  <c r="U32" i="20"/>
  <c r="V32" i="20"/>
  <c r="W32" i="20"/>
  <c r="X32" i="20"/>
  <c r="U33" i="20"/>
  <c r="V33" i="20"/>
  <c r="W33" i="20"/>
  <c r="X33" i="20"/>
  <c r="U34" i="20"/>
  <c r="V34" i="20"/>
  <c r="W34" i="20"/>
  <c r="X34" i="20"/>
  <c r="U35" i="20"/>
  <c r="V35" i="20"/>
  <c r="W35" i="20"/>
  <c r="X35" i="20"/>
  <c r="U36" i="20"/>
  <c r="V36" i="20"/>
  <c r="W36" i="20"/>
  <c r="X36" i="20"/>
  <c r="U37" i="20"/>
  <c r="V37" i="20"/>
  <c r="W37" i="20"/>
  <c r="X37" i="20"/>
  <c r="U38" i="20"/>
  <c r="V38" i="20"/>
  <c r="W38" i="20"/>
  <c r="X38" i="20"/>
  <c r="U39" i="20"/>
  <c r="V39" i="20"/>
  <c r="W39" i="20"/>
  <c r="X39" i="20"/>
  <c r="U40" i="20"/>
  <c r="V40" i="20"/>
  <c r="W40" i="20"/>
  <c r="X40" i="20"/>
  <c r="U41" i="20"/>
  <c r="V41" i="20"/>
  <c r="W41" i="20"/>
  <c r="X41" i="20"/>
  <c r="U42" i="20"/>
  <c r="V42" i="20"/>
  <c r="W42" i="20"/>
  <c r="X42" i="20"/>
  <c r="U43" i="20"/>
  <c r="V43" i="20"/>
  <c r="W43" i="20"/>
  <c r="X43" i="20"/>
  <c r="U44" i="20"/>
  <c r="V44" i="20"/>
  <c r="W44" i="20"/>
  <c r="X44" i="20"/>
  <c r="U45" i="20"/>
  <c r="V45" i="20"/>
  <c r="W45" i="20"/>
  <c r="X45" i="20"/>
  <c r="U46" i="20"/>
  <c r="V46" i="20"/>
  <c r="W46" i="20"/>
  <c r="X46" i="20"/>
  <c r="U47" i="20"/>
  <c r="V47" i="20"/>
  <c r="W47" i="20"/>
  <c r="X47" i="20"/>
  <c r="U48" i="20"/>
  <c r="V48" i="20"/>
  <c r="W48" i="20"/>
  <c r="X48" i="20"/>
  <c r="U49" i="20"/>
  <c r="V49" i="20"/>
  <c r="W49" i="20"/>
  <c r="X49" i="20"/>
  <c r="U50" i="20"/>
  <c r="V50" i="20"/>
  <c r="W50" i="20"/>
  <c r="X50" i="20"/>
  <c r="U51" i="20"/>
  <c r="V51" i="20"/>
  <c r="W51" i="20"/>
  <c r="X51" i="20"/>
  <c r="U52" i="20"/>
  <c r="V52" i="20"/>
  <c r="W52" i="20"/>
  <c r="X52" i="20"/>
  <c r="U53" i="20"/>
  <c r="V53" i="20"/>
  <c r="W53" i="20"/>
  <c r="X53" i="20"/>
  <c r="U54" i="20"/>
  <c r="V54" i="20"/>
  <c r="W54" i="20"/>
  <c r="X54" i="20"/>
  <c r="U55" i="20"/>
  <c r="V55" i="20"/>
  <c r="W55" i="20"/>
  <c r="X55" i="20"/>
  <c r="U56" i="20"/>
  <c r="V56" i="20"/>
  <c r="W56" i="20"/>
  <c r="X56" i="20"/>
  <c r="U57" i="20"/>
  <c r="V57" i="20"/>
  <c r="W57" i="20"/>
  <c r="X57" i="20"/>
  <c r="U58" i="20"/>
  <c r="V58" i="20"/>
  <c r="W58" i="20"/>
  <c r="X58" i="20"/>
  <c r="U59" i="20"/>
  <c r="V59" i="20"/>
  <c r="W59" i="20"/>
  <c r="X59" i="20"/>
  <c r="U60" i="20"/>
  <c r="V60" i="20"/>
  <c r="W60" i="20"/>
  <c r="X60" i="20"/>
  <c r="X11" i="20"/>
  <c r="W11" i="20"/>
  <c r="V11" i="20"/>
  <c r="U11" i="20"/>
  <c r="U61" i="20" l="1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10" i="18"/>
</calcChain>
</file>

<file path=xl/sharedStrings.xml><?xml version="1.0" encoding="utf-8"?>
<sst xmlns="http://schemas.openxmlformats.org/spreadsheetml/2006/main" count="1756" uniqueCount="296">
  <si>
    <t>Movimiento</t>
  </si>
  <si>
    <t>Delitos</t>
  </si>
  <si>
    <t>Juicios de Faltas/Delitos Leves</t>
  </si>
  <si>
    <t>Asuntos Civiles</t>
  </si>
  <si>
    <t>Medidas LEC</t>
  </si>
  <si>
    <t>Auxilio Judicial</t>
  </si>
  <si>
    <t>Señalamientos</t>
  </si>
  <si>
    <t>Procedimientos Elevados</t>
  </si>
  <si>
    <t>Sumarios Elevados</t>
  </si>
  <si>
    <t>Proc.Jurado Elevados</t>
  </si>
  <si>
    <t>Órdenes de Protección y Medidas,(Arts. 544 Ter y 544 Bis), según Instancia</t>
  </si>
  <si>
    <t>Órdenes de Protección y Medidas,(Arts. 544 Ter y 544 Bis), según Instancia, (porcentajes)</t>
  </si>
  <si>
    <t>Medidas judiciales de protección y seguridad de las Víctimas, (incluidas todas 544 Bis y 544 Ter)</t>
  </si>
  <si>
    <t>Órdenes y Medidas, (art. 544 Ter y 544 Bis) por Sexo y Nacionalidad</t>
  </si>
  <si>
    <t>Procesos por delito</t>
  </si>
  <si>
    <t>Personas enjuiciadas</t>
  </si>
  <si>
    <t>Porcentaje de Condenados</t>
  </si>
  <si>
    <t>Relación de Víctimas y Denunciados</t>
  </si>
  <si>
    <t>Denuncias-Renuncias</t>
  </si>
  <si>
    <t>Distribución porcentual de las Denuncias</t>
  </si>
  <si>
    <t>Sobreseimientos</t>
  </si>
  <si>
    <t>Formas de Terminación</t>
  </si>
  <si>
    <t>España</t>
  </si>
  <si>
    <t>ASUNTOS PENALES. Por tipos de procesos</t>
  </si>
  <si>
    <t>Diligencias Urgentes</t>
  </si>
  <si>
    <t>Sumarios</t>
  </si>
  <si>
    <t>Diligencias previas</t>
  </si>
  <si>
    <t>Procedimientos abreviados</t>
  </si>
  <si>
    <t>Juicios sobre Delitos Leves</t>
  </si>
  <si>
    <t>Procesos por Aceptación de Decreto</t>
  </si>
  <si>
    <t>Ley Orgánica 5/95 Jurado</t>
  </si>
  <si>
    <t>Ingresados Directamente</t>
  </si>
  <si>
    <t>Reabiertos</t>
  </si>
  <si>
    <t>Resueltos</t>
  </si>
  <si>
    <t>Pendientes al finalizar</t>
  </si>
  <si>
    <t>Total</t>
  </si>
  <si>
    <t>Homicidio</t>
  </si>
  <si>
    <t>Aborto</t>
  </si>
  <si>
    <t>Lesiones al feto</t>
  </si>
  <si>
    <t>Lesiones y Malos Tratos del Art. 153 del CP</t>
  </si>
  <si>
    <t>Lesiones y Malos Tratos del Art. 173 del CP</t>
  </si>
  <si>
    <t>Lesiones y Malos Tratos del Art. 148 y ss. del CP</t>
  </si>
  <si>
    <t>Contra la libertad</t>
  </si>
  <si>
    <t>Contra la libertad e indemnidad sexual</t>
  </si>
  <si>
    <t>Contra la integridad moral</t>
  </si>
  <si>
    <t>Contra la Intimidad y el derecho a la propia Imagen</t>
  </si>
  <si>
    <t>Contra el Honor</t>
  </si>
  <si>
    <t>Contra derechos y deberes familiares</t>
  </si>
  <si>
    <t>Quebrantamientos de Penas</t>
  </si>
  <si>
    <t>Quebrantamientos  de Medidas</t>
  </si>
  <si>
    <t>Otros</t>
  </si>
  <si>
    <t>RESUMEN GENERAL POR TIPO DE DELITOS INGRESADOS</t>
  </si>
  <si>
    <t>Resumen por tipos de Delitos Leves ingresados</t>
  </si>
  <si>
    <t>Juicios sobre Delitos Leves de enjuiciamiento rapido e inmediato</t>
  </si>
  <si>
    <t>Ejecutorias de Juicios de Faltas</t>
  </si>
  <si>
    <t>Ejecutorias de juicios sobre Delitos Leves</t>
  </si>
  <si>
    <t>Injurias</t>
  </si>
  <si>
    <t>Vejación injusta</t>
  </si>
  <si>
    <t>Otras</t>
  </si>
  <si>
    <t>Ingresadas</t>
  </si>
  <si>
    <t>Incoadas</t>
  </si>
  <si>
    <t>Resueltos: Archivo provisional</t>
  </si>
  <si>
    <t>Resueltos: Archivo definitivo</t>
  </si>
  <si>
    <t>ASUNTOS CIVILES. Procesos contenciosos</t>
  </si>
  <si>
    <t>Sobre filiación, maternidad y paternidad</t>
  </si>
  <si>
    <t>Realación paterno filial</t>
  </si>
  <si>
    <t>Nulidades matrimoniales</t>
  </si>
  <si>
    <t>Divorcios consensuados</t>
  </si>
  <si>
    <t>Divorcios no consensuados</t>
  </si>
  <si>
    <t>Separaciones consensuadas</t>
  </si>
  <si>
    <t>Separaciones no consensuadas</t>
  </si>
  <si>
    <t>Eficacia civil, separación, disolución o Nulidad Canónica</t>
  </si>
  <si>
    <t>Modificación de medidas consensuadas</t>
  </si>
  <si>
    <t>Modificación de medidas no consensuadas</t>
  </si>
  <si>
    <t>Juicios Verbales</t>
  </si>
  <si>
    <t>Asentimiento en adopción</t>
  </si>
  <si>
    <t xml:space="preserve">Oposicion a la resolución administrativa en la protección de menores </t>
  </si>
  <si>
    <t>Sobre la capacidad de las personas art 756 y ss LEC</t>
  </si>
  <si>
    <t>Liquidación regimen economico matrimonial</t>
  </si>
  <si>
    <t>Guardia, custodia o alim entos de hijos menores no matrimoniales consensuados</t>
  </si>
  <si>
    <t>Guardia, custodia o alim entos de hijos menores no matrimoniales no consensuados</t>
  </si>
  <si>
    <t>Ingresados Por Transformación</t>
  </si>
  <si>
    <t>Total Medidas LEC</t>
  </si>
  <si>
    <t>Medidas provisionales previas</t>
  </si>
  <si>
    <t>Medidas provisionales coetaneas</t>
  </si>
  <si>
    <t>Medidas cautelares</t>
  </si>
  <si>
    <t>Pendientes 
al finalizar</t>
  </si>
  <si>
    <t>Total de despachos penales</t>
  </si>
  <si>
    <t>Despachos penales nacionales</t>
  </si>
  <si>
    <t>Actos de comunicación penales de la U.E.</t>
  </si>
  <si>
    <t>Diligencias penales urgnetes. U.E.</t>
  </si>
  <si>
    <t>Resto de despachos penales U.E.</t>
  </si>
  <si>
    <t>Despachos penales de otros paises</t>
  </si>
  <si>
    <t>Total de despachos civiles</t>
  </si>
  <si>
    <t>Despachos nacionales</t>
  </si>
  <si>
    <t>Notificaciones y traslado de docuemntos en materia civil Regl. CE1348/00</t>
  </si>
  <si>
    <t>Resto despachos civiles U.E.</t>
  </si>
  <si>
    <t>Despachos civiles de otros paises</t>
  </si>
  <si>
    <t>Ingresados 
directamente</t>
  </si>
  <si>
    <t>Ingresados directamente</t>
  </si>
  <si>
    <t>Suspendidos</t>
  </si>
  <si>
    <t>Suspendidos para el Trimestre</t>
  </si>
  <si>
    <t>No celebrados</t>
  </si>
  <si>
    <t>Señalados para el Trimestre</t>
  </si>
  <si>
    <t>Art.188
LEC</t>
  </si>
  <si>
    <t>Por otras
 causas</t>
  </si>
  <si>
    <t>A Instancia de Parte</t>
  </si>
  <si>
    <t>Otras Causas</t>
  </si>
  <si>
    <t xml:space="preserve">Causas con preso
</t>
  </si>
  <si>
    <t>Causas sin preso</t>
  </si>
  <si>
    <t>Causas con preso</t>
  </si>
  <si>
    <t>Total sumarios elevados</t>
  </si>
  <si>
    <t>Con procesamiento</t>
  </si>
  <si>
    <t>Sin procesamiento</t>
  </si>
  <si>
    <t>Total Procedimientos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</si>
  <si>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</si>
  <si>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</si>
  <si>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</si>
  <si>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</si>
  <si>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</si>
  <si>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</si>
  <si>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</si>
  <si>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</si>
  <si>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Cónyuge</t>
  </si>
  <si>
    <t>Excónyuge</t>
  </si>
  <si>
    <t>Relac. Afectiva</t>
  </si>
  <si>
    <t>Mujeres víctimas de violencia de género</t>
  </si>
  <si>
    <t xml:space="preserve">Mujeres españolas victimas de violencia </t>
  </si>
  <si>
    <t xml:space="preserve">Mujeres extranjeras victimas de violencia </t>
  </si>
  <si>
    <t>Denuncias recibidas</t>
  </si>
  <si>
    <t>Presentada directamente por familiares</t>
  </si>
  <si>
    <t xml:space="preserve">Atestados policiales </t>
  </si>
  <si>
    <t>Parte de lesiones recibido directamente en el juzgado</t>
  </si>
  <si>
    <t>Servicios asistencia-Terceros  en general</t>
  </si>
  <si>
    <t>Casos en los que la victima  se acoge a la dispensa a la obligación de declarar como testigo</t>
  </si>
  <si>
    <t>Renuncias por españolas</t>
  </si>
  <si>
    <t>Renuncias por extranjeras</t>
  </si>
  <si>
    <t>poblacion total</t>
  </si>
  <si>
    <t>poblacion mujeres</t>
  </si>
  <si>
    <t>Denuncias por cada 10.000 habitantes</t>
  </si>
  <si>
    <t>Denuncias por cada 10.000 mujeres</t>
  </si>
  <si>
    <t>Mujeres víctimas de violencia de género cada 10.000 mujeres</t>
  </si>
  <si>
    <t>Ratio Casos en los que la victima  se acoge a la dispensa a la obligación de declarar como testigo /denuncias</t>
  </si>
  <si>
    <t>Ratio Casos en los que la victima  se acoge a la dispensa a la obligación de declarar como testigo /Mujeres víctimas de VG</t>
  </si>
  <si>
    <t xml:space="preserve">Ratio ordenes / denuncias </t>
  </si>
  <si>
    <t xml:space="preserve">Ratio Órdenes y Medidas / Mujeres víctimas de violencia de género </t>
  </si>
  <si>
    <t>con denuncia victima</t>
  </si>
  <si>
    <t>con denuncia familiar</t>
  </si>
  <si>
    <t>por intervención directa policial</t>
  </si>
  <si>
    <t>Por españolas</t>
  </si>
  <si>
    <t>Por extranjeras</t>
  </si>
  <si>
    <t>Presentada directamente por victima en el juzgado</t>
  </si>
  <si>
    <t>Parte de lesiones recibido directamente 
en el juzgado</t>
  </si>
  <si>
    <t>Presentada directamente por víctima en el juzgado</t>
  </si>
  <si>
    <t>Sobreseimiento libre</t>
  </si>
  <si>
    <t>Sobreseimiento provisional</t>
  </si>
  <si>
    <t>Por no haber indicios racionales de haberse cometido delito</t>
  </si>
  <si>
    <t>El hecho no es constitutivo de delito</t>
  </si>
  <si>
    <t>Por exención responsabilidad criminal</t>
  </si>
  <si>
    <t>total sobreseimiento libre</t>
  </si>
  <si>
    <t>Por no resultar justificada la perpetración del delito</t>
  </si>
  <si>
    <t>Por no haber autor conocido y determinado</t>
  </si>
  <si>
    <t>Total sobreseimiento provisional</t>
  </si>
  <si>
    <t>Valores Porcentuales</t>
  </si>
  <si>
    <t>Por Sentencia</t>
  </si>
  <si>
    <t>Por Sobreseimiento</t>
  </si>
  <si>
    <t>Elevación al órgano competente</t>
  </si>
  <si>
    <t>Absolutoria</t>
  </si>
  <si>
    <t>Condenatoria</t>
  </si>
  <si>
    <t>Libre</t>
  </si>
  <si>
    <t>Provisional</t>
  </si>
  <si>
    <t>A instancia de la víctima/s</t>
  </si>
  <si>
    <t>A instancia de otras personas</t>
  </si>
  <si>
    <t>A instancia del Ministerio Fiscal</t>
  </si>
  <si>
    <t>De Oficio</t>
  </si>
  <si>
    <t>A instancia de la Administración</t>
  </si>
  <si>
    <t>Resueltas</t>
  </si>
  <si>
    <t>Pendientes final trimestre</t>
  </si>
  <si>
    <t>Inadmitidas</t>
  </si>
  <si>
    <t>Adoptadas</t>
  </si>
  <si>
    <t>Denegadas</t>
  </si>
  <si>
    <t>A instancia del Minist. Fiscal</t>
  </si>
  <si>
    <t>De oficio</t>
  </si>
  <si>
    <t>Salida del domicilio</t>
  </si>
  <si>
    <t>Alejamiento</t>
  </si>
  <si>
    <t>Suspensión tenencia, uso armas</t>
  </si>
  <si>
    <t>Penal. Otras</t>
  </si>
  <si>
    <t>Total naturaleza penal</t>
  </si>
  <si>
    <t>Permuta uso vivienda familiar</t>
  </si>
  <si>
    <t>Civil. Otras</t>
  </si>
  <si>
    <t>Total naturaleza civil</t>
  </si>
  <si>
    <t>Con OP</t>
  </si>
  <si>
    <t>SinOP</t>
  </si>
  <si>
    <t>Nº Total</t>
  </si>
  <si>
    <t>Víctima: Mujer Española mayor de  edad</t>
  </si>
  <si>
    <t>Víctima: Mujer Española menor de  edad</t>
  </si>
  <si>
    <t>Víctima: Mujer Extranjera mayor de  edad</t>
  </si>
  <si>
    <t>Víctima: Mujer Extranjera menor de  edad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</si>
  <si>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</si>
  <si>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</si>
  <si>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</si>
  <si>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</si>
  <si>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</si>
  <si>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</si>
  <si>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</si>
  <si>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</si>
  <si>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</si>
  <si>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</si>
  <si>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</si>
  <si>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Asturias</t>
  </si>
  <si>
    <t>Illes Balears</t>
  </si>
  <si>
    <t>Las Palmas</t>
  </si>
  <si>
    <t>Santa Cruz de Tenerife</t>
  </si>
  <si>
    <t>Cantabria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</si>
  <si>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</si>
  <si>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</si>
  <si>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</si>
  <si>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</si>
  <si>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</si>
  <si>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</si>
  <si>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</si>
  <si>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</si>
  <si>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</si>
  <si>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</si>
  <si>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</si>
  <si>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</si>
  <si>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</si>
  <si>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</si>
  <si>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</si>
  <si>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</si>
  <si>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</si>
  <si>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</si>
  <si>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</si>
  <si>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</si>
  <si>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</si>
  <si>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</si>
  <si>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</si>
  <si>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A Coruña</t>
  </si>
  <si>
    <t>Lugo</t>
  </si>
  <si>
    <t>Ourense</t>
  </si>
  <si>
    <t>Pontevedra</t>
  </si>
  <si>
    <t>Madrid</t>
  </si>
  <si>
    <t>Murcia</t>
  </si>
  <si>
    <t>Navarra</t>
  </si>
  <si>
    <t>Araba/Álava</t>
  </si>
  <si>
    <t>Guipuzkoa</t>
  </si>
  <si>
    <t>Bizkaia</t>
  </si>
  <si>
    <t>La Rioja</t>
  </si>
  <si>
    <t>Privativa de 
libertad</t>
  </si>
  <si>
    <t>Prohibición de comunicación</t>
  </si>
  <si>
    <t>Prohibición volver lugar delito</t>
  </si>
  <si>
    <t>Atribución de la vivienda</t>
  </si>
  <si>
    <t>Suspensión regimen visitas</t>
  </si>
  <si>
    <t>Suspensión patria potestad</t>
  </si>
  <si>
    <t>Suspensión guarda y custodia</t>
  </si>
  <si>
    <t>Prestación alimentos</t>
  </si>
  <si>
    <t>Sobre protección menor</t>
  </si>
  <si>
    <t>Total Señalamientos Penales sobre Delitos Leves</t>
  </si>
  <si>
    <t>Señalamientos juicios de enjuiciamiento inmediato sobre Delitos Leves</t>
  </si>
  <si>
    <t>Restantes Señalamientos para enjuiciamiento sobre Delitos Leves</t>
  </si>
  <si>
    <t>Señalamientos en procesos por aceptación de decreto</t>
  </si>
  <si>
    <t>Total Señalamientos Civiles</t>
  </si>
  <si>
    <t>Elevados al Juzgado de lo Penal</t>
  </si>
  <si>
    <t>Elevados a la Audiencia Provincial</t>
  </si>
  <si>
    <t>Procesos por Delito (Conformidades)</t>
  </si>
  <si>
    <t>Varones</t>
  </si>
  <si>
    <t>Mujeres</t>
  </si>
  <si>
    <t>Procedimientos relativos a sustracción internacional de menores</t>
  </si>
  <si>
    <t>Ruptura de pareja estable, (D.A: 5ª libro segundo del Código Civil de Cataluña), Consensuada</t>
  </si>
  <si>
    <t>Ruptura de pareja estable, (D.A: 5ª libro segundo del Código Civil de Cataluña), No Consensuada</t>
  </si>
  <si>
    <t>Gipuzkoa</t>
  </si>
  <si>
    <t>Celebrados
para el Trimestre</t>
  </si>
  <si>
    <t>Ingresados procedentes de otros órganos</t>
  </si>
  <si>
    <t>J.I.Guardia</t>
  </si>
  <si>
    <t>Otros JVM</t>
  </si>
  <si>
    <t>Total Órdenes de protección y Medidas solicitadas</t>
  </si>
  <si>
    <t>Denunciado: Hombre-Español</t>
  </si>
  <si>
    <t>Denunciado: 
Hombre-Extranjero</t>
  </si>
  <si>
    <t>Número Víctimas Mujeres</t>
  </si>
  <si>
    <t>Padre/hijo/a</t>
  </si>
  <si>
    <t>Bajo tutela, 
guarda o custodia 
del agresor y de la víctima</t>
  </si>
  <si>
    <t>Bajo tutela, 
guarda o custodia 
solo de la víctima</t>
  </si>
  <si>
    <t>Exrelación 
afectiva</t>
  </si>
  <si>
    <t>Hijo/a 
solo de la víctima</t>
  </si>
  <si>
    <t>Juicios Ordinarios</t>
  </si>
  <si>
    <t>Total
Órdenes de protección</t>
  </si>
  <si>
    <t>Bajo tutela, 
guarda o custodia solo de la víctima</t>
  </si>
  <si>
    <t>Total
Relaciones
Víctima/Denunciado</t>
  </si>
  <si>
    <t>Relac. 
Afectiva</t>
  </si>
  <si>
    <t>Porcentaje Relación Víctimas/Denunciados</t>
  </si>
  <si>
    <t>Porcentaje Relación Víctimas y Denunciados</t>
  </si>
  <si>
    <r>
      <t>Nº Total</t>
    </r>
    <r>
      <rPr>
        <b/>
        <sz val="11"/>
        <color rgb="FFFF0000"/>
        <rFont val="Verdana"/>
        <family val="2"/>
      </rPr>
      <t>*</t>
    </r>
    <r>
      <rPr>
        <b/>
        <sz val="11"/>
        <color rgb="FF4F81BD"/>
        <rFont val="Verdana"/>
        <family val="2"/>
      </rPr>
      <t xml:space="preserve"> 
menores tutelados víctimas de violencia</t>
    </r>
  </si>
  <si>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 El nº Total de víctimas menores tutelados incluye tanto mujeres como hombres menores</t>
    </r>
  </si>
  <si>
    <t>Número de Menores tutelados víctimas de violencia</t>
  </si>
  <si>
    <r>
      <t>Nº Total Menores tutelados
Víctimas de violencia</t>
    </r>
    <r>
      <rPr>
        <b/>
        <sz val="9"/>
        <color rgb="FFFF0000"/>
        <rFont val="Verdana"/>
        <family val="2"/>
      </rPr>
      <t>*</t>
    </r>
  </si>
  <si>
    <t>población definitiva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</si>
</sst>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16" x14ac:knownFonts="1">
    <font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11"/>
      <color rgb="FF4F81BD"/>
      <name val="Verdana"/>
      <family val="2"/>
    </font>
    <font>
      <b/>
      <sz val="11"/>
      <color rgb="FFFFFFFF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sz val="11"/>
      <name val="Verdana"/>
      <family val="2"/>
    </font>
    <font>
      <sz val="11"/>
      <color rgb="FFFFFFFF"/>
      <name val="Verdana"/>
      <family val="2"/>
    </font>
    <font>
      <b/>
      <sz val="10"/>
      <color rgb="FFFF0000"/>
      <name val="Verdana"/>
      <family val="2"/>
    </font>
    <font>
      <b/>
      <sz val="11"/>
      <color rgb="FFFF0000"/>
      <name val="Verdana"/>
      <family val="2"/>
    </font>
    <font>
      <b/>
      <sz val="9"/>
      <color rgb="FFFF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95B3D7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thin">
        <color indexed="64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medium">
        <color theme="4" tint="0.79992065187536243"/>
      </top>
      <bottom style="medium">
        <color theme="4" tint="0.79992065187536243"/>
      </bottom>
      <diagonal/>
    </border>
    <border>
      <left/>
      <right/>
      <top style="medium">
        <color theme="4" tint="0.79995117038483843"/>
      </top>
      <bottom/>
      <diagonal/>
    </border>
    <border>
      <left/>
      <right/>
      <top style="medium">
        <color rgb="FF4F81BD"/>
      </top>
      <bottom style="medium">
        <color rgb="FF4F81BD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 style="medium">
        <color theme="4" tint="0.79995117038483843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DCE6F1"/>
      </top>
      <bottom style="medium">
        <color rgb="FFDCE6F1"/>
      </bottom>
      <diagonal/>
    </border>
    <border>
      <left/>
      <right/>
      <top style="medium">
        <color rgb="FFDCE6F1"/>
      </top>
      <bottom/>
      <diagonal/>
    </border>
    <border>
      <left/>
      <right/>
      <top style="medium">
        <color rgb="FF95B3D7"/>
      </top>
      <bottom/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4" tint="0.79995117038483843"/>
      </bottom>
      <diagonal/>
    </border>
    <border>
      <left/>
      <right style="medium">
        <color theme="0"/>
      </right>
      <top style="medium">
        <color theme="0"/>
      </top>
      <bottom style="medium">
        <color theme="4" tint="0.79995117038483843"/>
      </bottom>
      <diagonal/>
    </border>
    <border>
      <left style="medium">
        <color theme="0"/>
      </left>
      <right style="medium">
        <color theme="0"/>
      </right>
      <top/>
      <bottom style="medium">
        <color theme="4" tint="0.79995117038483843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8">
    <xf numFmtId="0" fontId="0" fillId="0" borderId="0" xfId="0"/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3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13" xfId="0" applyFont="1" applyBorder="1"/>
    <xf numFmtId="0" fontId="5" fillId="0" borderId="0" xfId="0" applyFont="1"/>
    <xf numFmtId="0" fontId="7" fillId="5" borderId="14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vertical="center"/>
    </xf>
    <xf numFmtId="0" fontId="7" fillId="5" borderId="18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3" fontId="7" fillId="5" borderId="23" xfId="0" applyNumberFormat="1" applyFont="1" applyFill="1" applyBorder="1" applyAlignment="1">
      <alignment horizontal="center" vertical="center" wrapText="1"/>
    </xf>
    <xf numFmtId="0" fontId="6" fillId="0" borderId="13" xfId="0" applyFont="1" applyBorder="1"/>
    <xf numFmtId="0" fontId="5" fillId="0" borderId="0" xfId="0" applyFont="1" applyAlignment="1">
      <alignment horizontal="center" vertical="center" wrapText="1"/>
    </xf>
    <xf numFmtId="0" fontId="8" fillId="6" borderId="24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3" fontId="4" fillId="0" borderId="28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3" fontId="4" fillId="0" borderId="27" xfId="0" applyNumberFormat="1" applyFont="1" applyBorder="1" applyAlignment="1">
      <alignment vertical="center"/>
    </xf>
    <xf numFmtId="0" fontId="7" fillId="5" borderId="15" xfId="0" applyFont="1" applyFill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10" fontId="3" fillId="3" borderId="29" xfId="0" applyNumberFormat="1" applyFont="1" applyFill="1" applyBorder="1" applyAlignment="1">
      <alignment horizontal="center" vertical="center"/>
    </xf>
    <xf numFmtId="3" fontId="7" fillId="5" borderId="15" xfId="0" applyNumberFormat="1" applyFont="1" applyFill="1" applyBorder="1" applyAlignment="1">
      <alignment horizontal="center" vertical="center"/>
    </xf>
    <xf numFmtId="3" fontId="7" fillId="5" borderId="30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right"/>
    </xf>
    <xf numFmtId="164" fontId="4" fillId="0" borderId="0" xfId="0" applyNumberFormat="1" applyFont="1" applyAlignment="1">
      <alignment horizontal="center" vertical="center"/>
    </xf>
    <xf numFmtId="3" fontId="3" fillId="7" borderId="29" xfId="0" applyNumberFormat="1" applyFont="1" applyFill="1" applyBorder="1" applyAlignment="1" applyProtection="1">
      <alignment horizontal="right" vertical="center" wrapText="1"/>
      <protection locked="0"/>
    </xf>
    <xf numFmtId="0" fontId="3" fillId="6" borderId="20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3" borderId="1" xfId="0" applyNumberFormat="1" applyFont="1" applyFill="1" applyBorder="1" applyAlignment="1" applyProtection="1">
      <alignment horizontal="right" vertical="center"/>
      <protection locked="0"/>
    </xf>
    <xf numFmtId="0" fontId="13" fillId="0" borderId="0" xfId="0" applyFont="1"/>
    <xf numFmtId="3" fontId="0" fillId="0" borderId="0" xfId="0" applyNumberFormat="1"/>
    <xf numFmtId="3" fontId="0" fillId="0" borderId="0" xfId="0" applyNumberFormat="1" applyAlignment="1">
      <alignment horizontal="center" vertical="center"/>
    </xf>
    <xf numFmtId="165" fontId="11" fillId="0" borderId="31" xfId="0" applyNumberFormat="1" applyFont="1" applyBorder="1" applyAlignment="1">
      <alignment vertical="center"/>
    </xf>
    <xf numFmtId="4" fontId="11" fillId="0" borderId="31" xfId="0" applyNumberFormat="1" applyFont="1" applyBorder="1" applyAlignment="1">
      <alignment vertical="center"/>
    </xf>
    <xf numFmtId="165" fontId="11" fillId="0" borderId="32" xfId="0" applyNumberFormat="1" applyFont="1" applyBorder="1" applyAlignment="1">
      <alignment vertical="center"/>
    </xf>
    <xf numFmtId="4" fontId="11" fillId="0" borderId="32" xfId="0" applyNumberFormat="1" applyFont="1" applyBorder="1" applyAlignment="1">
      <alignment vertical="center"/>
    </xf>
    <xf numFmtId="165" fontId="3" fillId="7" borderId="29" xfId="0" applyNumberFormat="1" applyFont="1" applyFill="1" applyBorder="1" applyAlignment="1">
      <alignment vertical="center"/>
    </xf>
    <xf numFmtId="4" fontId="3" fillId="7" borderId="29" xfId="0" applyNumberFormat="1" applyFont="1" applyFill="1" applyBorder="1" applyAlignment="1">
      <alignment vertical="center"/>
    </xf>
    <xf numFmtId="164" fontId="11" fillId="0" borderId="35" xfId="0" applyNumberFormat="1" applyFont="1" applyBorder="1" applyAlignment="1">
      <alignment horizontal="right" vertical="center"/>
    </xf>
    <xf numFmtId="164" fontId="11" fillId="0" borderId="33" xfId="0" applyNumberFormat="1" applyFont="1" applyBorder="1" applyAlignment="1">
      <alignment horizontal="right" vertical="center"/>
    </xf>
    <xf numFmtId="164" fontId="11" fillId="0" borderId="34" xfId="0" applyNumberFormat="1" applyFont="1" applyBorder="1" applyAlignment="1">
      <alignment horizontal="right" vertical="center"/>
    </xf>
    <xf numFmtId="164" fontId="11" fillId="0" borderId="0" xfId="0" applyNumberFormat="1" applyFont="1" applyAlignment="1">
      <alignment horizontal="right" vertical="center"/>
    </xf>
    <xf numFmtId="164" fontId="3" fillId="7" borderId="29" xfId="0" applyNumberFormat="1" applyFont="1" applyFill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0" fontId="2" fillId="4" borderId="40" xfId="0" applyFont="1" applyFill="1" applyBorder="1" applyAlignment="1" applyProtection="1">
      <alignment horizontal="center" vertical="center" wrapText="1"/>
      <protection locked="0"/>
    </xf>
    <xf numFmtId="10" fontId="4" fillId="0" borderId="3" xfId="0" applyNumberFormat="1" applyFont="1" applyBorder="1" applyAlignment="1">
      <alignment horizontal="center" vertical="center"/>
    </xf>
    <xf numFmtId="10" fontId="4" fillId="0" borderId="28" xfId="0" applyNumberFormat="1" applyFont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 wrapText="1"/>
    </xf>
    <xf numFmtId="3" fontId="7" fillId="5" borderId="42" xfId="0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41" xfId="0" applyFont="1" applyFill="1" applyBorder="1" applyAlignment="1" applyProtection="1">
      <alignment horizontal="center" vertical="center" wrapText="1"/>
      <protection locked="0"/>
    </xf>
    <xf numFmtId="0" fontId="2" fillId="4" borderId="19" xfId="0" applyFont="1" applyFill="1" applyBorder="1" applyAlignment="1" applyProtection="1">
      <alignment horizontal="center" vertical="center" wrapText="1"/>
      <protection locked="0"/>
    </xf>
    <xf numFmtId="0" fontId="2" fillId="4" borderId="40" xfId="0" applyFont="1" applyFill="1" applyBorder="1" applyAlignment="1" applyProtection="1">
      <alignment horizontal="center" vertical="center" wrapText="1"/>
      <protection locked="0"/>
    </xf>
    <xf numFmtId="0" fontId="2" fillId="4" borderId="38" xfId="0" applyFont="1" applyFill="1" applyBorder="1" applyAlignment="1" applyProtection="1">
      <alignment horizontal="center" vertical="center" wrapText="1"/>
      <protection locked="0"/>
    </xf>
    <xf numFmtId="0" fontId="2" fillId="4" borderId="39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0" fontId="7" fillId="5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7" fillId="5" borderId="14" xfId="0" applyFont="1" applyFill="1" applyBorder="1" applyAlignment="1">
      <alignment horizontal="center" vertical="center" wrapText="1"/>
    </xf>
    <xf numFmtId="0" fontId="7" fillId="5" borderId="36" xfId="0" applyFont="1" applyFill="1" applyBorder="1" applyAlignment="1">
      <alignment horizontal="center" vertical="center"/>
    </xf>
    <xf numFmtId="0" fontId="7" fillId="5" borderId="37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12" fillId="6" borderId="15" xfId="0" applyFont="1" applyFill="1" applyBorder="1" applyAlignment="1">
      <alignment horizontal="center" vertical="center"/>
    </xf>
    <xf numFmtId="0" fontId="8" fillId="6" borderId="24" xfId="0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8" fillId="6" borderId="22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8" fillId="6" borderId="26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4F81BD"/>
      <color rgb="FFDCE6F1"/>
      <color rgb="FF95B3D7"/>
      <color rgb="FF1F497D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342900</xdr:colOff>
      <xdr:row>9</xdr:row>
      <xdr:rowOff>114300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5725" y="85725"/>
          <a:ext cx="13677900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VIOLENCIA SOBRE LA MUJER/JUZGADOS POR PROVINCIAS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114300</xdr:colOff>
      <xdr:row>11</xdr:row>
      <xdr:rowOff>38100</xdr:rowOff>
    </xdr:from>
    <xdr:to>
      <xdr:col>16</xdr:col>
      <xdr:colOff>257175</xdr:colOff>
      <xdr:row>13</xdr:row>
      <xdr:rowOff>104775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14300" y="1819275"/>
          <a:ext cx="13563600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4º Trimestre 2022</a:t>
          </a:r>
        </a:p>
      </xdr:txBody>
    </xdr:sp>
    <xdr:clientData/>
  </xdr:twoCellAnchor>
  <xdr:twoCellAnchor editAs="oneCell">
    <xdr:from>
      <xdr:col>0</xdr:col>
      <xdr:colOff>238125</xdr:colOff>
      <xdr:row>1</xdr:row>
      <xdr:rowOff>28575</xdr:rowOff>
    </xdr:from>
    <xdr:to>
      <xdr:col>1</xdr:col>
      <xdr:colOff>500455</xdr:colOff>
      <xdr:row>9</xdr:row>
      <xdr:rowOff>19051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38125" y="19050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9</xdr:col>
      <xdr:colOff>1200150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657226" y="161925"/>
          <a:ext cx="1154429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9</xdr:col>
      <xdr:colOff>1215857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666750" y="676275"/>
          <a:ext cx="1155048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SUMARIOS ELEVADOS</a:t>
          </a:r>
        </a:p>
      </xdr:txBody>
    </xdr:sp>
    <xdr:clientData/>
  </xdr:twoCellAnchor>
  <xdr:twoCellAnchor>
    <xdr:from>
      <xdr:col>10</xdr:col>
      <xdr:colOff>19050</xdr:colOff>
      <xdr:row>2</xdr:row>
      <xdr:rowOff>76200</xdr:rowOff>
    </xdr:from>
    <xdr:to>
      <xdr:col>10</xdr:col>
      <xdr:colOff>781050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12268200" y="400050"/>
          <a:ext cx="7620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133350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657225" y="161925"/>
          <a:ext cx="121729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11</xdr:col>
      <xdr:colOff>149589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666750" y="676275"/>
          <a:ext cx="1217966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 ELEVADOS VISTA JURADO PARA SU ENJUICIAMIENTO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238125</xdr:colOff>
      <xdr:row>2</xdr:row>
      <xdr:rowOff>57150</xdr:rowOff>
    </xdr:from>
    <xdr:to>
      <xdr:col>12</xdr:col>
      <xdr:colOff>133350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12934950" y="381000"/>
          <a:ext cx="7334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781050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657225" y="161925"/>
          <a:ext cx="127349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28575</xdr:colOff>
      <xdr:row>4</xdr:row>
      <xdr:rowOff>28574</xdr:rowOff>
    </xdr:from>
    <xdr:to>
      <xdr:col>13</xdr:col>
      <xdr:colOff>2405</xdr:colOff>
      <xdr:row>8</xdr:row>
      <xdr:rowOff>38100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685800" y="676274"/>
          <a:ext cx="12727805" cy="657226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</xdr:txBody>
    </xdr:sp>
    <xdr:clientData/>
  </xdr:twoCellAnchor>
  <xdr:twoCellAnchor>
    <xdr:from>
      <xdr:col>13</xdr:col>
      <xdr:colOff>190500</xdr:colOff>
      <xdr:row>3</xdr:row>
      <xdr:rowOff>38100</xdr:rowOff>
    </xdr:from>
    <xdr:to>
      <xdr:col>13</xdr:col>
      <xdr:colOff>1000125</xdr:colOff>
      <xdr:row>6</xdr:row>
      <xdr:rowOff>95250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13601700" y="523875"/>
          <a:ext cx="8096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0</xdr:colOff>
      <xdr:row>4</xdr:row>
      <xdr:rowOff>5435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657225" y="161925"/>
          <a:ext cx="12696825" cy="49121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19050</xdr:colOff>
      <xdr:row>4</xdr:row>
      <xdr:rowOff>28574</xdr:rowOff>
    </xdr:from>
    <xdr:to>
      <xdr:col>13</xdr:col>
      <xdr:colOff>48650</xdr:colOff>
      <xdr:row>8</xdr:row>
      <xdr:rowOff>85725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676275" y="676274"/>
          <a:ext cx="12726425" cy="704851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</xdr:txBody>
    </xdr:sp>
    <xdr:clientData/>
  </xdr:twoCellAnchor>
  <xdr:twoCellAnchor>
    <xdr:from>
      <xdr:col>13</xdr:col>
      <xdr:colOff>381000</xdr:colOff>
      <xdr:row>3</xdr:row>
      <xdr:rowOff>47625</xdr:rowOff>
    </xdr:from>
    <xdr:to>
      <xdr:col>14</xdr:col>
      <xdr:colOff>171450</xdr:colOff>
      <xdr:row>6</xdr:row>
      <xdr:rowOff>104775</xdr:rowOff>
    </xdr:to>
    <xdr:sp macro="" textlink="">
      <xdr:nvSpPr>
        <xdr:cNvPr id="8" name="7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13735050" y="53340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13</xdr:col>
      <xdr:colOff>714375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657226" y="161925"/>
          <a:ext cx="109632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19051</xdr:colOff>
      <xdr:row>4</xdr:row>
      <xdr:rowOff>28576</xdr:rowOff>
    </xdr:from>
    <xdr:to>
      <xdr:col>14</xdr:col>
      <xdr:colOff>0</xdr:colOff>
      <xdr:row>9</xdr:row>
      <xdr:rowOff>38101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676276" y="676276"/>
          <a:ext cx="10963274" cy="8191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MEDIDAS JUDICIALES DE PROTECCION Y SEGURIDAD DE LAS VÍCTIMAS, (incluidas todas Arts. 544 bis y 544 Ter)</a:t>
          </a:r>
        </a:p>
      </xdr:txBody>
    </xdr:sp>
    <xdr:clientData/>
  </xdr:twoCellAnchor>
  <xdr:twoCellAnchor>
    <xdr:from>
      <xdr:col>14</xdr:col>
      <xdr:colOff>95250</xdr:colOff>
      <xdr:row>2</xdr:row>
      <xdr:rowOff>104775</xdr:rowOff>
    </xdr:from>
    <xdr:to>
      <xdr:col>15</xdr:col>
      <xdr:colOff>66675</xdr:colOff>
      <xdr:row>6</xdr:row>
      <xdr:rowOff>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11734800" y="428625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1552575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657225" y="161925"/>
          <a:ext cx="129444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</xdr:colOff>
      <xdr:row>4</xdr:row>
      <xdr:rowOff>28574</xdr:rowOff>
    </xdr:from>
    <xdr:to>
      <xdr:col>9</xdr:col>
      <xdr:colOff>1566109</xdr:colOff>
      <xdr:row>6</xdr:row>
      <xdr:rowOff>85725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657226" y="676274"/>
          <a:ext cx="12958008" cy="381001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ORDENES DE PROTECCION Y MEDIDAS,(de los artículos 544 Ter y Bis), SOLICITADAS: SEXO Y NACIONALIDAD</a:t>
          </a:r>
        </a:p>
      </xdr:txBody>
    </xdr:sp>
    <xdr:clientData/>
  </xdr:twoCellAnchor>
  <xdr:twoCellAnchor>
    <xdr:from>
      <xdr:col>7</xdr:col>
      <xdr:colOff>0</xdr:colOff>
      <xdr:row>2</xdr:row>
      <xdr:rowOff>95250</xdr:rowOff>
    </xdr:from>
    <xdr:to>
      <xdr:col>7</xdr:col>
      <xdr:colOff>0</xdr:colOff>
      <xdr:row>5</xdr:row>
      <xdr:rowOff>152400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>
          <a:off x="13725525" y="419100"/>
          <a:ext cx="7620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11</xdr:col>
      <xdr:colOff>0</xdr:colOff>
      <xdr:row>3</xdr:row>
      <xdr:rowOff>0</xdr:rowOff>
    </xdr:from>
    <xdr:to>
      <xdr:col>11</xdr:col>
      <xdr:colOff>704850</xdr:colOff>
      <xdr:row>6</xdr:row>
      <xdr:rowOff>57150</xdr:rowOff>
    </xdr:to>
    <xdr:sp macro="" textlink="">
      <xdr:nvSpPr>
        <xdr:cNvPr id="5" name="4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/>
      </xdr:nvSpPr>
      <xdr:spPr>
        <a:xfrm>
          <a:off x="14497050" y="485775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657224</xdr:colOff>
      <xdr:row>1</xdr:row>
      <xdr:rowOff>0</xdr:rowOff>
    </xdr:from>
    <xdr:to>
      <xdr:col>10</xdr:col>
      <xdr:colOff>476249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657224" y="161925"/>
          <a:ext cx="10391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491967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666750" y="676275"/>
          <a:ext cx="10397967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PROCESOS POR DELITO LEY 38/2002 (Conformidades)</a:t>
          </a:r>
        </a:p>
      </xdr:txBody>
    </xdr:sp>
    <xdr:clientData/>
  </xdr:twoCellAnchor>
  <xdr:twoCellAnchor>
    <xdr:from>
      <xdr:col>10</xdr:col>
      <xdr:colOff>714376</xdr:colOff>
      <xdr:row>2</xdr:row>
      <xdr:rowOff>66675</xdr:rowOff>
    </xdr:from>
    <xdr:to>
      <xdr:col>11</xdr:col>
      <xdr:colOff>581026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11287126" y="390525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9525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657225" y="161925"/>
          <a:ext cx="90963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24725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666750" y="676275"/>
          <a:ext cx="910205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</a:t>
          </a:r>
        </a:p>
      </xdr:txBody>
    </xdr:sp>
    <xdr:clientData/>
  </xdr:twoCellAnchor>
  <xdr:twoCellAnchor>
    <xdr:from>
      <xdr:col>10</xdr:col>
      <xdr:colOff>190500</xdr:colOff>
      <xdr:row>2</xdr:row>
      <xdr:rowOff>47625</xdr:rowOff>
    </xdr:from>
    <xdr:to>
      <xdr:col>11</xdr:col>
      <xdr:colOff>180975</xdr:colOff>
      <xdr:row>5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/>
      </xdr:nvSpPr>
      <xdr:spPr>
        <a:xfrm>
          <a:off x="9934575" y="371475"/>
          <a:ext cx="7620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38101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657226" y="161925"/>
          <a:ext cx="123253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54021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666750" y="676275"/>
          <a:ext cx="1233174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CONDENAS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342900</xdr:colOff>
      <xdr:row>2</xdr:row>
      <xdr:rowOff>57150</xdr:rowOff>
    </xdr:from>
    <xdr:to>
      <xdr:col>11</xdr:col>
      <xdr:colOff>257175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/>
      </xdr:nvSpPr>
      <xdr:spPr>
        <a:xfrm>
          <a:off x="13287375" y="381000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161925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657225" y="161925"/>
          <a:ext cx="11325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177546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666751" y="676275"/>
          <a:ext cx="1133132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RELACIÓN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VÍCTIMA Y DENUNCIADO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895350</xdr:colOff>
      <xdr:row>1</xdr:row>
      <xdr:rowOff>114300</xdr:rowOff>
    </xdr:from>
    <xdr:to>
      <xdr:col>11</xdr:col>
      <xdr:colOff>133350</xdr:colOff>
      <xdr:row>5</xdr:row>
      <xdr:rowOff>9525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>
        <a:xfrm>
          <a:off x="12715875" y="2762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8</xdr:col>
      <xdr:colOff>1066801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8201" y="161925"/>
          <a:ext cx="95059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8</xdr:col>
      <xdr:colOff>1080962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47725" y="676275"/>
          <a:ext cx="9510587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10</xdr:col>
      <xdr:colOff>76200</xdr:colOff>
      <xdr:row>2</xdr:row>
      <xdr:rowOff>28575</xdr:rowOff>
    </xdr:from>
    <xdr:to>
      <xdr:col>10</xdr:col>
      <xdr:colOff>914400</xdr:colOff>
      <xdr:row>5</xdr:row>
      <xdr:rowOff>85725</xdr:rowOff>
    </xdr:to>
    <xdr:sp macro="" textlink="">
      <xdr:nvSpPr>
        <xdr:cNvPr id="13" name="1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0401300" y="352425"/>
          <a:ext cx="8382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2105025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657225" y="161925"/>
          <a:ext cx="11325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8</xdr:col>
      <xdr:colOff>2120646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666751" y="676275"/>
          <a:ext cx="1133132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RELACIÓN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VÍCTIMA Y DENUNCIADO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9</xdr:col>
      <xdr:colOff>180975</xdr:colOff>
      <xdr:row>2</xdr:row>
      <xdr:rowOff>76200</xdr:rowOff>
    </xdr:from>
    <xdr:to>
      <xdr:col>9</xdr:col>
      <xdr:colOff>895350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/>
      </xdr:nvSpPr>
      <xdr:spPr>
        <a:xfrm>
          <a:off x="12220575" y="4000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85726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657226" y="161925"/>
          <a:ext cx="114109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89273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666750" y="676275"/>
          <a:ext cx="11404973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RENUNCIAS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704850</xdr:colOff>
      <xdr:row>5</xdr:row>
      <xdr:rowOff>57150</xdr:rowOff>
    </xdr:to>
    <xdr:sp macro="" textlink="">
      <xdr:nvSpPr>
        <xdr:cNvPr id="5" name="4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/>
      </xdr:nvSpPr>
      <xdr:spPr>
        <a:xfrm>
          <a:off x="13125450" y="323850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38102</xdr:colOff>
      <xdr:row>0</xdr:row>
      <xdr:rowOff>152400</xdr:rowOff>
    </xdr:from>
    <xdr:to>
      <xdr:col>8</xdr:col>
      <xdr:colOff>895351</xdr:colOff>
      <xdr:row>3</xdr:row>
      <xdr:rowOff>85725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695327" y="152400"/>
          <a:ext cx="116109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9528</xdr:colOff>
      <xdr:row>4</xdr:row>
      <xdr:rowOff>28576</xdr:rowOff>
    </xdr:from>
    <xdr:to>
      <xdr:col>8</xdr:col>
      <xdr:colOff>872571</xdr:colOff>
      <xdr:row>6</xdr:row>
      <xdr:rowOff>9526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666753" y="676276"/>
          <a:ext cx="11616768" cy="30480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PORCENTUAL DE LAS DENUNCIAS PRESENTADAS POR QUIEN LA PRESENTÓ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8</xdr:col>
      <xdr:colOff>1123950</xdr:colOff>
      <xdr:row>2</xdr:row>
      <xdr:rowOff>104775</xdr:rowOff>
    </xdr:from>
    <xdr:to>
      <xdr:col>9</xdr:col>
      <xdr:colOff>419100</xdr:colOff>
      <xdr:row>6</xdr:row>
      <xdr:rowOff>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/>
      </xdr:nvSpPr>
      <xdr:spPr>
        <a:xfrm>
          <a:off x="12534900" y="42862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800100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657225" y="161925"/>
          <a:ext cx="133826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816167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666751" y="676275"/>
          <a:ext cx="1338916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SOBRESEIMIENTOS</a:t>
          </a:r>
        </a:p>
      </xdr:txBody>
    </xdr:sp>
    <xdr:clientData/>
  </xdr:twoCellAnchor>
  <xdr:twoCellAnchor>
    <xdr:from>
      <xdr:col>10</xdr:col>
      <xdr:colOff>76200</xdr:colOff>
      <xdr:row>2</xdr:row>
      <xdr:rowOff>47625</xdr:rowOff>
    </xdr:from>
    <xdr:to>
      <xdr:col>10</xdr:col>
      <xdr:colOff>800100</xdr:colOff>
      <xdr:row>5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/>
      </xdr:nvSpPr>
      <xdr:spPr>
        <a:xfrm>
          <a:off x="14154150" y="3714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1085850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657225" y="161925"/>
          <a:ext cx="112680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28576</xdr:rowOff>
    </xdr:from>
    <xdr:to>
      <xdr:col>9</xdr:col>
      <xdr:colOff>1064823</xdr:colOff>
      <xdr:row>6</xdr:row>
      <xdr:rowOff>57150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666751" y="676276"/>
          <a:ext cx="11237522" cy="3524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PORCENTUAL POR LA FORMA DE TERMINACIÓN (SENTENCIAS + AUTOS)           </a:t>
          </a:r>
        </a:p>
      </xdr:txBody>
    </xdr:sp>
    <xdr:clientData/>
  </xdr:twoCellAnchor>
  <xdr:twoCellAnchor>
    <xdr:from>
      <xdr:col>10</xdr:col>
      <xdr:colOff>161925</xdr:colOff>
      <xdr:row>2</xdr:row>
      <xdr:rowOff>76200</xdr:rowOff>
    </xdr:from>
    <xdr:to>
      <xdr:col>10</xdr:col>
      <xdr:colOff>885825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SpPr/>
      </xdr:nvSpPr>
      <xdr:spPr>
        <a:xfrm>
          <a:off x="12144375" y="40005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714375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38200" y="161925"/>
          <a:ext cx="93154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728445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47726" y="676275"/>
          <a:ext cx="931999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DELITOS INGRESADOS</a:t>
          </a:r>
        </a:p>
      </xdr:txBody>
    </xdr:sp>
    <xdr:clientData/>
  </xdr:twoCellAnchor>
  <xdr:twoCellAnchor>
    <xdr:from>
      <xdr:col>10</xdr:col>
      <xdr:colOff>142876</xdr:colOff>
      <xdr:row>2</xdr:row>
      <xdr:rowOff>66675</xdr:rowOff>
    </xdr:from>
    <xdr:to>
      <xdr:col>10</xdr:col>
      <xdr:colOff>923926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0315576" y="3905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571500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5" y="161925"/>
          <a:ext cx="113347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1447800</xdr:colOff>
      <xdr:row>2</xdr:row>
      <xdr:rowOff>38100</xdr:rowOff>
    </xdr:from>
    <xdr:to>
      <xdr:col>14</xdr:col>
      <xdr:colOff>619125</xdr:colOff>
      <xdr:row>5</xdr:row>
      <xdr:rowOff>95250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3954125" y="36195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12</xdr:col>
      <xdr:colOff>577085</xdr:colOff>
      <xdr:row>6</xdr:row>
      <xdr:rowOff>142875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57225" y="647700"/>
          <a:ext cx="11340335" cy="4667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JUICIOS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SOBRE DELITOS LEVES Y EJECUTORIAS DE JUICIOS DE FALTAS Y DELITOS LEVES        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466725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838200" y="161925"/>
          <a:ext cx="126682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657225</xdr:colOff>
      <xdr:row>2</xdr:row>
      <xdr:rowOff>0</xdr:rowOff>
    </xdr:from>
    <xdr:to>
      <xdr:col>12</xdr:col>
      <xdr:colOff>57149</xdr:colOff>
      <xdr:row>5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3696950" y="323850"/>
          <a:ext cx="70484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11</xdr:col>
      <xdr:colOff>485775</xdr:colOff>
      <xdr:row>5</xdr:row>
      <xdr:rowOff>114300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657225" y="647700"/>
          <a:ext cx="1268730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CIVILES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276225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838200" y="161925"/>
          <a:ext cx="113157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485775</xdr:colOff>
      <xdr:row>2</xdr:row>
      <xdr:rowOff>38100</xdr:rowOff>
    </xdr:from>
    <xdr:to>
      <xdr:col>12</xdr:col>
      <xdr:colOff>85725</xdr:colOff>
      <xdr:row>5</xdr:row>
      <xdr:rowOff>95250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2363450" y="361950"/>
          <a:ext cx="7429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647700</xdr:colOff>
      <xdr:row>4</xdr:row>
      <xdr:rowOff>28575</xdr:rowOff>
    </xdr:from>
    <xdr:to>
      <xdr:col>11</xdr:col>
      <xdr:colOff>266699</xdr:colOff>
      <xdr:row>5</xdr:row>
      <xdr:rowOff>142875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647700" y="676275"/>
          <a:ext cx="1131569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MEDIDAS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LEC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971550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57225" y="161925"/>
          <a:ext cx="113633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986619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666751" y="676275"/>
          <a:ext cx="1136886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AUXILIO JUDICIAL</a:t>
          </a:r>
        </a:p>
      </xdr:txBody>
    </xdr:sp>
    <xdr:clientData/>
  </xdr:twoCellAnchor>
  <xdr:twoCellAnchor>
    <xdr:from>
      <xdr:col>11</xdr:col>
      <xdr:colOff>19049</xdr:colOff>
      <xdr:row>2</xdr:row>
      <xdr:rowOff>47625</xdr:rowOff>
    </xdr:from>
    <xdr:to>
      <xdr:col>11</xdr:col>
      <xdr:colOff>809624</xdr:colOff>
      <xdr:row>5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2201524" y="371475"/>
          <a:ext cx="7905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1085850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5" y="161925"/>
          <a:ext cx="112680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9525</xdr:colOff>
      <xdr:row>4</xdr:row>
      <xdr:rowOff>28575</xdr:rowOff>
    </xdr:from>
    <xdr:to>
      <xdr:col>9</xdr:col>
      <xdr:colOff>1100871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66750" y="676275"/>
          <a:ext cx="1127357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SEÑALAMIENTOS</a:t>
          </a:r>
        </a:p>
      </xdr:txBody>
    </xdr:sp>
    <xdr:clientData/>
  </xdr:twoCellAnchor>
  <xdr:twoCellAnchor>
    <xdr:from>
      <xdr:col>10</xdr:col>
      <xdr:colOff>190500</xdr:colOff>
      <xdr:row>2</xdr:row>
      <xdr:rowOff>19050</xdr:rowOff>
    </xdr:from>
    <xdr:to>
      <xdr:col>11</xdr:col>
      <xdr:colOff>9525</xdr:colOff>
      <xdr:row>5</xdr:row>
      <xdr:rowOff>76200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9182100" y="342900"/>
          <a:ext cx="7715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657224</xdr:colOff>
      <xdr:row>1</xdr:row>
      <xdr:rowOff>0</xdr:rowOff>
    </xdr:from>
    <xdr:to>
      <xdr:col>15</xdr:col>
      <xdr:colOff>209550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57224" y="161925"/>
          <a:ext cx="13401676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9523</xdr:colOff>
      <xdr:row>4</xdr:row>
      <xdr:rowOff>28575</xdr:rowOff>
    </xdr:from>
    <xdr:to>
      <xdr:col>15</xdr:col>
      <xdr:colOff>228599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666748" y="676275"/>
          <a:ext cx="1341120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 ELEVADOS AL ÓRGANO COMPETENTE PARA SU ENJUICIAMIENTO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15</xdr:col>
      <xdr:colOff>497417</xdr:colOff>
      <xdr:row>1</xdr:row>
      <xdr:rowOff>94192</xdr:rowOff>
    </xdr:from>
    <xdr:to>
      <xdr:col>16</xdr:col>
      <xdr:colOff>278342</xdr:colOff>
      <xdr:row>4</xdr:row>
      <xdr:rowOff>148167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4234584" y="252942"/>
          <a:ext cx="691091" cy="5302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8:J40"/>
  <sheetViews>
    <sheetView tabSelected="1" workbookViewId="0"/>
  </sheetViews>
  <sheetFormatPr baseColWidth="10" defaultRowHeight="12.75" x14ac:dyDescent="0.2"/>
  <cols>
    <col min="2" max="2" width="11.125" customWidth="1"/>
  </cols>
  <sheetData>
    <row r="18" spans="2:10" ht="14.25" x14ac:dyDescent="0.2">
      <c r="B18" s="68" t="s">
        <v>0</v>
      </c>
      <c r="C18" s="68"/>
      <c r="D18" s="2"/>
      <c r="E18" s="2"/>
      <c r="F18" s="2"/>
      <c r="G18" s="2"/>
      <c r="H18" s="2"/>
      <c r="I18" s="2"/>
      <c r="J18" s="2"/>
    </row>
    <row r="19" spans="2:10" ht="14.25" x14ac:dyDescent="0.2">
      <c r="B19" s="68" t="s">
        <v>1</v>
      </c>
      <c r="C19" s="68"/>
    </row>
    <row r="20" spans="2:10" ht="14.25" x14ac:dyDescent="0.2">
      <c r="B20" s="2" t="s">
        <v>2</v>
      </c>
      <c r="C20" s="2"/>
      <c r="D20" s="1"/>
    </row>
    <row r="21" spans="2:10" ht="14.25" x14ac:dyDescent="0.2">
      <c r="B21" s="2" t="s">
        <v>3</v>
      </c>
      <c r="C21" s="2"/>
    </row>
    <row r="22" spans="2:10" ht="14.25" x14ac:dyDescent="0.2">
      <c r="B22" s="2" t="s">
        <v>4</v>
      </c>
      <c r="C22" s="2"/>
    </row>
    <row r="23" spans="2:10" ht="14.25" x14ac:dyDescent="0.2">
      <c r="B23" s="2" t="s">
        <v>5</v>
      </c>
      <c r="C23" s="2"/>
    </row>
    <row r="24" spans="2:10" ht="14.25" x14ac:dyDescent="0.2">
      <c r="B24" s="2" t="s">
        <v>6</v>
      </c>
      <c r="C24" s="2"/>
    </row>
    <row r="25" spans="2:10" ht="14.25" x14ac:dyDescent="0.2">
      <c r="B25" s="2" t="s">
        <v>7</v>
      </c>
      <c r="C25" s="2"/>
      <c r="D25" s="2"/>
    </row>
    <row r="26" spans="2:10" ht="14.25" x14ac:dyDescent="0.2">
      <c r="B26" s="2" t="s">
        <v>8</v>
      </c>
      <c r="C26" s="2"/>
      <c r="D26" s="2"/>
    </row>
    <row r="27" spans="2:10" ht="14.25" x14ac:dyDescent="0.2">
      <c r="B27" s="2" t="s">
        <v>9</v>
      </c>
      <c r="C27" s="2"/>
      <c r="D27" s="2"/>
    </row>
    <row r="28" spans="2:10" ht="14.25" x14ac:dyDescent="0.2">
      <c r="B28" s="2" t="s">
        <v>10</v>
      </c>
      <c r="C28" s="2"/>
      <c r="D28" s="2"/>
      <c r="E28" s="2"/>
      <c r="F28" s="2"/>
      <c r="G28" s="2"/>
      <c r="H28" s="2"/>
      <c r="I28" s="2"/>
    </row>
    <row r="29" spans="2:10" ht="14.25" x14ac:dyDescent="0.2">
      <c r="B29" s="2" t="s">
        <v>11</v>
      </c>
      <c r="C29" s="2"/>
      <c r="D29" s="2"/>
      <c r="E29" s="2"/>
      <c r="F29" s="2"/>
      <c r="G29" s="2"/>
      <c r="H29" s="2"/>
      <c r="I29" s="2"/>
      <c r="J29" s="2"/>
    </row>
    <row r="30" spans="2:10" ht="14.25" x14ac:dyDescent="0.2">
      <c r="B30" s="2" t="s">
        <v>12</v>
      </c>
      <c r="C30" s="2"/>
      <c r="D30" s="2"/>
      <c r="E30" s="2"/>
      <c r="F30" s="2"/>
      <c r="G30" s="2"/>
      <c r="H30" s="2"/>
      <c r="I30" s="2"/>
      <c r="J30" s="2"/>
    </row>
    <row r="31" spans="2:10" ht="14.25" x14ac:dyDescent="0.2">
      <c r="B31" s="2" t="s">
        <v>13</v>
      </c>
      <c r="C31" s="2"/>
      <c r="D31" s="2"/>
      <c r="E31" s="2"/>
      <c r="F31" s="2"/>
      <c r="G31" s="2"/>
      <c r="H31" s="2"/>
    </row>
    <row r="32" spans="2:10" ht="14.25" x14ac:dyDescent="0.2">
      <c r="B32" s="2" t="s">
        <v>14</v>
      </c>
      <c r="C32" s="2"/>
    </row>
    <row r="33" spans="2:5" ht="14.25" x14ac:dyDescent="0.2">
      <c r="B33" s="2" t="s">
        <v>15</v>
      </c>
      <c r="C33" s="2"/>
    </row>
    <row r="34" spans="2:5" ht="14.25" x14ac:dyDescent="0.2">
      <c r="B34" s="2" t="s">
        <v>16</v>
      </c>
      <c r="C34" s="2"/>
      <c r="D34" s="2"/>
    </row>
    <row r="35" spans="2:5" ht="14.25" x14ac:dyDescent="0.2">
      <c r="B35" s="2" t="s">
        <v>17</v>
      </c>
      <c r="C35" s="2"/>
      <c r="D35" s="2"/>
      <c r="E35" s="2"/>
    </row>
    <row r="36" spans="2:5" ht="14.25" x14ac:dyDescent="0.2">
      <c r="B36" s="2" t="s">
        <v>290</v>
      </c>
      <c r="C36" s="2"/>
      <c r="D36" s="2"/>
      <c r="E36" s="2"/>
    </row>
    <row r="37" spans="2:5" ht="14.25" x14ac:dyDescent="0.2">
      <c r="B37" s="2" t="s">
        <v>18</v>
      </c>
      <c r="C37" s="2"/>
    </row>
    <row r="38" spans="2:5" ht="14.25" x14ac:dyDescent="0.2">
      <c r="B38" s="2" t="s">
        <v>19</v>
      </c>
      <c r="C38" s="2"/>
      <c r="D38" s="2"/>
      <c r="E38" s="2"/>
    </row>
    <row r="39" spans="2:5" ht="14.25" x14ac:dyDescent="0.2">
      <c r="B39" s="2" t="s">
        <v>20</v>
      </c>
      <c r="C39" s="2"/>
    </row>
    <row r="40" spans="2:5" ht="14.25" x14ac:dyDescent="0.2">
      <c r="B40" s="2" t="s">
        <v>21</v>
      </c>
      <c r="C40" s="2"/>
      <c r="D40" s="2"/>
    </row>
  </sheetData>
  <mergeCells count="2">
    <mergeCell ref="B18:C18"/>
    <mergeCell ref="B19:C19"/>
  </mergeCells>
  <hyperlinks>
    <hyperlink ref="B18" location="Movimiento!A1" display="Movimiento" xr:uid="{00000000-0004-0000-0000-000000000000}"/>
    <hyperlink ref="B19" location="Delitos!A1" display="Delitos" xr:uid="{00000000-0004-0000-0000-000001000000}"/>
    <hyperlink ref="B20" location="'AP por tipo de Delitos Leves'!Títulos_a_imprimir" display="Juicios de Faltas/Delitos Leves" xr:uid="{00000000-0004-0000-0000-000002000000}"/>
    <hyperlink ref="B21" location="'Asuntos civiles'!A1" display="Asuntos Civiles" xr:uid="{00000000-0004-0000-0000-000003000000}"/>
    <hyperlink ref="B24" location="Señalamientos!A1" display="Señalamientos" xr:uid="{00000000-0004-0000-0000-000004000000}"/>
    <hyperlink ref="B23" location="'Auxilio Judicial'!A1" display="Auxilio Judicial" xr:uid="{00000000-0004-0000-0000-000005000000}"/>
    <hyperlink ref="B25" location="'Procedimientos elevados'!A1" display="Procedimientos Elevados" xr:uid="{00000000-0004-0000-0000-000006000000}"/>
    <hyperlink ref="B26" location="'Sumarios elevados '!A1" display="Sumarios Elevados" xr:uid="{00000000-0004-0000-0000-000007000000}"/>
    <hyperlink ref="B27" location="'Proc Jurado elevados  '!A1" display="Proc.Jurado Elevados" xr:uid="{00000000-0004-0000-0000-000008000000}"/>
    <hyperlink ref="B28" location="OrdenesSegunInstancia!A1" display="Órdenes de Protección,(Art.544-Ter), según Instancia" xr:uid="{00000000-0004-0000-0000-000009000000}"/>
    <hyperlink ref="B29" location="'OrdenesSegunInstancia %'!A1" display="Órdenes de Protección,(Art.544-Ter), según Instancia(porcentajes)" xr:uid="{00000000-0004-0000-0000-00000A000000}"/>
    <hyperlink ref="B31" location="'Ordenes y Medidas'!A1" display="Órdenes y Medidas, (art.544-Ter y 544-bis) por Sexo y Nacionalidad" xr:uid="{00000000-0004-0000-0000-00000B000000}"/>
    <hyperlink ref="B32" location="'Procesos por Delito'!A1" display="Procesos por delito" xr:uid="{00000000-0004-0000-0000-00000C000000}"/>
    <hyperlink ref="B33" location="PersonasEnjuiciadas!A1" display="Personas enjuiciadas" xr:uid="{00000000-0004-0000-0000-00000D000000}"/>
    <hyperlink ref="B34" location="'% condenados'!A1" display="Porcentaje de Condenados" xr:uid="{00000000-0004-0000-0000-00000E000000}"/>
    <hyperlink ref="B35" location="Relacion!A1" display="Relaciaón de Víctimas y Denunciados" xr:uid="{00000000-0004-0000-0000-00000F000000}"/>
    <hyperlink ref="B37" location="'Denuncias-Renuncias'!A1" display="Denuncias-Renuncias" xr:uid="{00000000-0004-0000-0000-000010000000}"/>
    <hyperlink ref="B38" location="'Distribucion % denuncias'!A1" display="Distribución porcentual de las Denuncias" xr:uid="{00000000-0004-0000-0000-000011000000}"/>
    <hyperlink ref="B39" location="Sobreseimientos!A1" display="Sobreseimientos" xr:uid="{00000000-0004-0000-0000-000012000000}"/>
    <hyperlink ref="B40" location="Terminación!A1" display="Formas de Terminación" xr:uid="{00000000-0004-0000-0000-000013000000}"/>
    <hyperlink ref="B30" location="'Medidas de Protección'!A1" display="Medidas judiciales de protección" xr:uid="{00000000-0004-0000-0000-000014000000}"/>
    <hyperlink ref="B22" location="'Medidas  LEC'!A1" display="Medidas LEC" xr:uid="{00000000-0004-0000-0000-000015000000}"/>
    <hyperlink ref="B20:D20" location="'AP por tipo de Delitos Leves'!A1" display="Juicios de Faltas/Delitos Leves" xr:uid="{00000000-0004-0000-0000-000016000000}"/>
    <hyperlink ref="B21:C21" location="'Asuntos Civiles'!A1" display="Asuntos Civiles" xr:uid="{00000000-0004-0000-0000-000017000000}"/>
    <hyperlink ref="B22:C22" location="'Medidas LEC'!A1" display="Medidas LEC" xr:uid="{00000000-0004-0000-0000-000018000000}"/>
    <hyperlink ref="B23:C23" location="'Auxilio Judicial'!A1" display="Auxilio Judicial" xr:uid="{00000000-0004-0000-0000-000019000000}"/>
    <hyperlink ref="B24:C24" location="Señalamientos!A1" display="Señalamientos" xr:uid="{00000000-0004-0000-0000-00001A000000}"/>
    <hyperlink ref="B25:D25" location="'Procedimientos Elevados'!A1" display="Procedimientos Elevados" xr:uid="{00000000-0004-0000-0000-00001B000000}"/>
    <hyperlink ref="B26:D26" location="'Sumarios Elevados'!A1" display="Sumarios Elevados" xr:uid="{00000000-0004-0000-0000-00001C000000}"/>
    <hyperlink ref="B27:D27" location="'Proc Jurado elevados'!A1" display="Proc.Jurado Elevados" xr:uid="{00000000-0004-0000-0000-00001D000000}"/>
    <hyperlink ref="B28:I28" location="'Órdenes según Instancia'!A1" display="Órdenes de Protección y Medidas,(Arts. 544 Ter y 544 Bis), según Instancia" xr:uid="{00000000-0004-0000-0000-00001E000000}"/>
    <hyperlink ref="B29:J29" location="'Órdenes según Instancia%'!A1" display="Órdenes de Protección y Medidas,(Arts. 544 Ter y 544 Bis), según Instancia, (porcentajes)" xr:uid="{00000000-0004-0000-0000-00001F000000}"/>
    <hyperlink ref="B30:J30" location="'Medidas Protección'!A1" display="Medidas judiciales de protección y seguridad de las Víctimas, (incluidas todas 544 Bis y 544 Ter)" xr:uid="{00000000-0004-0000-0000-000020000000}"/>
    <hyperlink ref="B31:H31" location="'Órdenes y Medidas'!A1" display="Órdenes y Medidas, (art. 544 Ter y 544 Bis) por Sexo y Nacionalidad" xr:uid="{00000000-0004-0000-0000-000021000000}"/>
    <hyperlink ref="B32:C32" location="'Procesos por Delito'!A1" display="Procesos por delito" xr:uid="{00000000-0004-0000-0000-000022000000}"/>
    <hyperlink ref="B33:C33" location="'Personas Enjuiciadas'!A1" display="Personas enjuiciadas" xr:uid="{00000000-0004-0000-0000-000023000000}"/>
    <hyperlink ref="B34:D34" location="'% de Condenas'!A1" display="Porcentaje de Condenados" xr:uid="{00000000-0004-0000-0000-000024000000}"/>
    <hyperlink ref="B35:E35" location="'Relación Víctima_Denunciado '!A1" display="Relación de Víctimas y Denunciados" xr:uid="{00000000-0004-0000-0000-000025000000}"/>
    <hyperlink ref="B37:C37" location="'Denuncias-Renuncias'!A1" display="Denuncias-Renuncias" xr:uid="{00000000-0004-0000-0000-000026000000}"/>
    <hyperlink ref="B38:E38" location="'Distribucion % Denuncias'!A1" display="Distribución porcentual de las Denuncias" xr:uid="{00000000-0004-0000-0000-000027000000}"/>
    <hyperlink ref="B39:C39" location="Sobreseimientos!A1" display="Sobreseimientos" xr:uid="{00000000-0004-0000-0000-000028000000}"/>
    <hyperlink ref="B40:D40" location="Terminación!A1" display="Formas de Terminación" xr:uid="{00000000-0004-0000-0000-000029000000}"/>
    <hyperlink ref="B36" location="'% Relación Víctima_Denunciado'!A1" display="Porcentaje Relación Víctimas y Denunciados" xr:uid="{00000000-0004-0000-0000-00002A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9:K62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4" width="16.375" bestFit="1" customWidth="1"/>
    <col min="5" max="5" width="12.625" customWidth="1"/>
    <col min="6" max="7" width="16.375" bestFit="1" customWidth="1"/>
    <col min="8" max="8" width="12.625" customWidth="1"/>
    <col min="9" max="10" width="16.375" bestFit="1" customWidth="1"/>
    <col min="11" max="11" width="12.625" customWidth="1"/>
    <col min="19" max="19" width="12.75" customWidth="1"/>
  </cols>
  <sheetData>
    <row r="9" spans="2:11" ht="44.25" customHeight="1" thickBot="1" x14ac:dyDescent="0.25">
      <c r="B9" s="13"/>
      <c r="C9" s="69" t="s">
        <v>110</v>
      </c>
      <c r="D9" s="69"/>
      <c r="E9" s="83"/>
      <c r="F9" s="76" t="s">
        <v>109</v>
      </c>
      <c r="G9" s="69"/>
      <c r="H9" s="83"/>
      <c r="I9" s="76" t="s">
        <v>111</v>
      </c>
      <c r="J9" s="69"/>
      <c r="K9" s="83"/>
    </row>
    <row r="10" spans="2:11" ht="42" customHeight="1" thickBot="1" x14ac:dyDescent="0.25">
      <c r="B10" s="11"/>
      <c r="C10" s="16" t="s">
        <v>112</v>
      </c>
      <c r="D10" s="17" t="s">
        <v>113</v>
      </c>
      <c r="E10" s="17" t="s">
        <v>35</v>
      </c>
      <c r="F10" s="17" t="s">
        <v>112</v>
      </c>
      <c r="G10" s="17" t="s">
        <v>113</v>
      </c>
      <c r="H10" s="17" t="s">
        <v>35</v>
      </c>
      <c r="I10" s="17" t="s">
        <v>112</v>
      </c>
      <c r="J10" s="17" t="s">
        <v>113</v>
      </c>
      <c r="K10" s="17" t="s">
        <v>35</v>
      </c>
    </row>
    <row r="11" spans="2:11" ht="20.100000000000001" customHeight="1" thickBot="1" x14ac:dyDescent="0.25">
      <c r="B11" s="3" t="s">
        <v>198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</row>
    <row r="12" spans="2:11" ht="20.100000000000001" customHeight="1" thickBot="1" x14ac:dyDescent="0.25">
      <c r="B12" s="4" t="s">
        <v>199</v>
      </c>
      <c r="C12" s="19">
        <v>3</v>
      </c>
      <c r="D12" s="19">
        <v>0</v>
      </c>
      <c r="E12" s="19">
        <v>3</v>
      </c>
      <c r="F12" s="19">
        <v>4</v>
      </c>
      <c r="G12" s="19">
        <v>1</v>
      </c>
      <c r="H12" s="19">
        <v>5</v>
      </c>
      <c r="I12" s="19">
        <v>7</v>
      </c>
      <c r="J12" s="19">
        <v>1</v>
      </c>
      <c r="K12" s="19">
        <v>8</v>
      </c>
    </row>
    <row r="13" spans="2:11" ht="20.100000000000001" customHeight="1" thickBot="1" x14ac:dyDescent="0.25">
      <c r="B13" s="4" t="s">
        <v>200</v>
      </c>
      <c r="C13" s="19">
        <v>1</v>
      </c>
      <c r="D13" s="19">
        <v>0</v>
      </c>
      <c r="E13" s="19">
        <v>1</v>
      </c>
      <c r="F13" s="19">
        <v>0</v>
      </c>
      <c r="G13" s="19">
        <v>0</v>
      </c>
      <c r="H13" s="19">
        <v>0</v>
      </c>
      <c r="I13" s="19">
        <v>1</v>
      </c>
      <c r="J13" s="19">
        <v>0</v>
      </c>
      <c r="K13" s="19">
        <v>1</v>
      </c>
    </row>
    <row r="14" spans="2:11" ht="20.100000000000001" customHeight="1" thickBot="1" x14ac:dyDescent="0.25">
      <c r="B14" s="4" t="s">
        <v>201</v>
      </c>
      <c r="C14" s="19">
        <v>0</v>
      </c>
      <c r="D14" s="19">
        <v>0</v>
      </c>
      <c r="E14" s="19">
        <v>0</v>
      </c>
      <c r="F14" s="19">
        <v>1</v>
      </c>
      <c r="G14" s="19">
        <v>0</v>
      </c>
      <c r="H14" s="19">
        <v>1</v>
      </c>
      <c r="I14" s="19">
        <v>1</v>
      </c>
      <c r="J14" s="19">
        <v>0</v>
      </c>
      <c r="K14" s="19">
        <v>1</v>
      </c>
    </row>
    <row r="15" spans="2:11" ht="20.100000000000001" customHeight="1" thickBot="1" x14ac:dyDescent="0.25">
      <c r="B15" s="4" t="s">
        <v>202</v>
      </c>
      <c r="C15" s="19">
        <v>0</v>
      </c>
      <c r="D15" s="19">
        <v>0</v>
      </c>
      <c r="E15" s="19">
        <v>0</v>
      </c>
      <c r="F15" s="19">
        <v>2</v>
      </c>
      <c r="G15" s="19">
        <v>0</v>
      </c>
      <c r="H15" s="19">
        <v>2</v>
      </c>
      <c r="I15" s="19">
        <v>2</v>
      </c>
      <c r="J15" s="19">
        <v>0</v>
      </c>
      <c r="K15" s="19">
        <v>2</v>
      </c>
    </row>
    <row r="16" spans="2:11" ht="20.100000000000001" customHeight="1" thickBot="1" x14ac:dyDescent="0.25">
      <c r="B16" s="4" t="s">
        <v>203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</row>
    <row r="17" spans="2:11" ht="20.100000000000001" customHeight="1" thickBot="1" x14ac:dyDescent="0.25">
      <c r="B17" s="4" t="s">
        <v>204</v>
      </c>
      <c r="C17" s="19">
        <v>3</v>
      </c>
      <c r="D17" s="19">
        <v>0</v>
      </c>
      <c r="E17" s="19">
        <v>3</v>
      </c>
      <c r="F17" s="19">
        <v>1</v>
      </c>
      <c r="G17" s="19">
        <v>2</v>
      </c>
      <c r="H17" s="19">
        <v>3</v>
      </c>
      <c r="I17" s="19">
        <v>4</v>
      </c>
      <c r="J17" s="19">
        <v>2</v>
      </c>
      <c r="K17" s="19">
        <v>6</v>
      </c>
    </row>
    <row r="18" spans="2:11" ht="20.100000000000001" customHeight="1" thickBot="1" x14ac:dyDescent="0.25">
      <c r="B18" s="4" t="s">
        <v>205</v>
      </c>
      <c r="C18" s="19">
        <v>1</v>
      </c>
      <c r="D18" s="19">
        <v>1</v>
      </c>
      <c r="E18" s="19">
        <v>2</v>
      </c>
      <c r="F18" s="19">
        <v>1</v>
      </c>
      <c r="G18" s="19">
        <v>0</v>
      </c>
      <c r="H18" s="19">
        <v>1</v>
      </c>
      <c r="I18" s="19">
        <v>2</v>
      </c>
      <c r="J18" s="19">
        <v>1</v>
      </c>
      <c r="K18" s="19">
        <v>3</v>
      </c>
    </row>
    <row r="19" spans="2:11" ht="20.100000000000001" customHeight="1" thickBot="1" x14ac:dyDescent="0.25">
      <c r="B19" s="4" t="s">
        <v>206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</row>
    <row r="20" spans="2:11" ht="20.100000000000001" customHeight="1" thickBot="1" x14ac:dyDescent="0.25">
      <c r="B20" s="4" t="s">
        <v>207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</row>
    <row r="21" spans="2:11" ht="20.100000000000001" customHeight="1" thickBot="1" x14ac:dyDescent="0.25">
      <c r="B21" s="4" t="s">
        <v>208</v>
      </c>
      <c r="C21" s="19">
        <v>1</v>
      </c>
      <c r="D21" s="19">
        <v>0</v>
      </c>
      <c r="E21" s="19">
        <v>1</v>
      </c>
      <c r="F21" s="19">
        <v>1</v>
      </c>
      <c r="G21" s="19">
        <v>0</v>
      </c>
      <c r="H21" s="19">
        <v>1</v>
      </c>
      <c r="I21" s="19">
        <v>2</v>
      </c>
      <c r="J21" s="19">
        <v>0</v>
      </c>
      <c r="K21" s="19">
        <v>2</v>
      </c>
    </row>
    <row r="22" spans="2:11" ht="20.100000000000001" customHeight="1" thickBot="1" x14ac:dyDescent="0.25">
      <c r="B22" s="4" t="s">
        <v>209</v>
      </c>
      <c r="C22" s="19">
        <v>2</v>
      </c>
      <c r="D22" s="19">
        <v>0</v>
      </c>
      <c r="E22" s="19">
        <v>2</v>
      </c>
      <c r="F22" s="19">
        <v>0</v>
      </c>
      <c r="G22" s="19">
        <v>0</v>
      </c>
      <c r="H22" s="19">
        <v>0</v>
      </c>
      <c r="I22" s="19">
        <v>2</v>
      </c>
      <c r="J22" s="19">
        <v>0</v>
      </c>
      <c r="K22" s="19">
        <v>2</v>
      </c>
    </row>
    <row r="23" spans="2:11" ht="20.100000000000001" customHeight="1" thickBot="1" x14ac:dyDescent="0.25">
      <c r="B23" s="4" t="s">
        <v>210</v>
      </c>
      <c r="C23" s="19">
        <v>1</v>
      </c>
      <c r="D23" s="19">
        <v>0</v>
      </c>
      <c r="E23" s="19">
        <v>1</v>
      </c>
      <c r="F23" s="19">
        <v>2</v>
      </c>
      <c r="G23" s="19">
        <v>0</v>
      </c>
      <c r="H23" s="19">
        <v>2</v>
      </c>
      <c r="I23" s="19">
        <v>3</v>
      </c>
      <c r="J23" s="19">
        <v>0</v>
      </c>
      <c r="K23" s="19">
        <v>3</v>
      </c>
    </row>
    <row r="24" spans="2:11" ht="20.100000000000001" customHeight="1" thickBot="1" x14ac:dyDescent="0.25">
      <c r="B24" s="4" t="s">
        <v>211</v>
      </c>
      <c r="C24" s="19">
        <v>0</v>
      </c>
      <c r="D24" s="19">
        <v>0</v>
      </c>
      <c r="E24" s="19">
        <v>0</v>
      </c>
      <c r="F24" s="19">
        <v>2</v>
      </c>
      <c r="G24" s="19">
        <v>0</v>
      </c>
      <c r="H24" s="19">
        <v>2</v>
      </c>
      <c r="I24" s="19">
        <v>2</v>
      </c>
      <c r="J24" s="19">
        <v>0</v>
      </c>
      <c r="K24" s="19">
        <v>2</v>
      </c>
    </row>
    <row r="25" spans="2:11" ht="20.100000000000001" customHeight="1" thickBot="1" x14ac:dyDescent="0.25">
      <c r="B25" s="4" t="s">
        <v>212</v>
      </c>
      <c r="C25" s="19">
        <v>0</v>
      </c>
      <c r="D25" s="19">
        <v>0</v>
      </c>
      <c r="E25" s="19">
        <v>0</v>
      </c>
      <c r="F25" s="19">
        <v>1</v>
      </c>
      <c r="G25" s="19">
        <v>0</v>
      </c>
      <c r="H25" s="19">
        <v>1</v>
      </c>
      <c r="I25" s="19">
        <v>1</v>
      </c>
      <c r="J25" s="19">
        <v>0</v>
      </c>
      <c r="K25" s="19">
        <v>1</v>
      </c>
    </row>
    <row r="26" spans="2:11" ht="20.100000000000001" customHeight="1" thickBot="1" x14ac:dyDescent="0.25">
      <c r="B26" s="5" t="s">
        <v>213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</row>
    <row r="27" spans="2:11" ht="20.100000000000001" customHeight="1" thickBot="1" x14ac:dyDescent="0.25">
      <c r="B27" s="6" t="s">
        <v>214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</row>
    <row r="28" spans="2:11" ht="20.100000000000001" customHeight="1" thickBot="1" x14ac:dyDescent="0.25">
      <c r="B28" s="4" t="s">
        <v>215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</row>
    <row r="29" spans="2:11" ht="20.100000000000001" customHeight="1" thickBot="1" x14ac:dyDescent="0.25">
      <c r="B29" s="4" t="s">
        <v>216</v>
      </c>
      <c r="C29" s="28">
        <v>1</v>
      </c>
      <c r="D29" s="28">
        <v>0</v>
      </c>
      <c r="E29" s="28">
        <v>1</v>
      </c>
      <c r="F29" s="28">
        <v>0</v>
      </c>
      <c r="G29" s="28">
        <v>0</v>
      </c>
      <c r="H29" s="28">
        <v>0</v>
      </c>
      <c r="I29" s="28">
        <v>1</v>
      </c>
      <c r="J29" s="28">
        <v>0</v>
      </c>
      <c r="K29" s="28">
        <v>1</v>
      </c>
    </row>
    <row r="30" spans="2:11" ht="20.100000000000001" customHeight="1" thickBot="1" x14ac:dyDescent="0.25">
      <c r="B30" s="4" t="s">
        <v>217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</row>
    <row r="31" spans="2:11" ht="20.100000000000001" customHeight="1" thickBot="1" x14ac:dyDescent="0.25">
      <c r="B31" s="4" t="s">
        <v>218</v>
      </c>
      <c r="C31" s="19">
        <v>1</v>
      </c>
      <c r="D31" s="19">
        <v>0</v>
      </c>
      <c r="E31" s="19">
        <v>1</v>
      </c>
      <c r="F31" s="19">
        <v>0</v>
      </c>
      <c r="G31" s="19">
        <v>0</v>
      </c>
      <c r="H31" s="19">
        <v>0</v>
      </c>
      <c r="I31" s="19">
        <v>1</v>
      </c>
      <c r="J31" s="19">
        <v>0</v>
      </c>
      <c r="K31" s="19">
        <v>1</v>
      </c>
    </row>
    <row r="32" spans="2:11" ht="20.100000000000001" customHeight="1" thickBot="1" x14ac:dyDescent="0.25">
      <c r="B32" s="4" t="s">
        <v>219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</row>
    <row r="33" spans="2:11" ht="20.100000000000001" customHeight="1" thickBot="1" x14ac:dyDescent="0.25">
      <c r="B33" s="4" t="s">
        <v>220</v>
      </c>
      <c r="C33" s="19">
        <v>0</v>
      </c>
      <c r="D33" s="19">
        <v>0</v>
      </c>
      <c r="E33" s="19">
        <v>0</v>
      </c>
      <c r="F33" s="19">
        <v>1</v>
      </c>
      <c r="G33" s="19">
        <v>0</v>
      </c>
      <c r="H33" s="19">
        <v>1</v>
      </c>
      <c r="I33" s="19">
        <v>1</v>
      </c>
      <c r="J33" s="19">
        <v>0</v>
      </c>
      <c r="K33" s="19">
        <v>1</v>
      </c>
    </row>
    <row r="34" spans="2:11" ht="20.100000000000001" customHeight="1" thickBot="1" x14ac:dyDescent="0.25">
      <c r="B34" s="4" t="s">
        <v>221</v>
      </c>
      <c r="C34" s="19">
        <v>1</v>
      </c>
      <c r="D34" s="19">
        <v>0</v>
      </c>
      <c r="E34" s="19">
        <v>1</v>
      </c>
      <c r="F34" s="19">
        <v>0</v>
      </c>
      <c r="G34" s="19">
        <v>0</v>
      </c>
      <c r="H34" s="19">
        <v>0</v>
      </c>
      <c r="I34" s="19">
        <v>1</v>
      </c>
      <c r="J34" s="19">
        <v>0</v>
      </c>
      <c r="K34" s="19">
        <v>1</v>
      </c>
    </row>
    <row r="35" spans="2:11" ht="20.100000000000001" customHeight="1" thickBot="1" x14ac:dyDescent="0.25">
      <c r="B35" s="4" t="s">
        <v>222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</row>
    <row r="36" spans="2:11" ht="20.100000000000001" customHeight="1" thickBot="1" x14ac:dyDescent="0.25">
      <c r="B36" s="4" t="s">
        <v>223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</row>
    <row r="37" spans="2:11" ht="20.100000000000001" customHeight="1" thickBot="1" x14ac:dyDescent="0.25">
      <c r="B37" s="4" t="s">
        <v>224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</row>
    <row r="38" spans="2:11" ht="20.100000000000001" customHeight="1" thickBot="1" x14ac:dyDescent="0.25">
      <c r="B38" s="4" t="s">
        <v>225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</row>
    <row r="39" spans="2:11" ht="20.100000000000001" customHeight="1" thickBot="1" x14ac:dyDescent="0.25">
      <c r="B39" s="4" t="s">
        <v>226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</row>
    <row r="40" spans="2:11" ht="20.100000000000001" customHeight="1" thickBot="1" x14ac:dyDescent="0.25">
      <c r="B40" s="4" t="s">
        <v>227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</row>
    <row r="41" spans="2:11" ht="20.100000000000001" customHeight="1" thickBot="1" x14ac:dyDescent="0.25">
      <c r="B41" s="4" t="s">
        <v>228</v>
      </c>
      <c r="C41" s="19">
        <v>4</v>
      </c>
      <c r="D41" s="19">
        <v>2</v>
      </c>
      <c r="E41" s="19">
        <v>6</v>
      </c>
      <c r="F41" s="19">
        <v>9</v>
      </c>
      <c r="G41" s="19">
        <v>4</v>
      </c>
      <c r="H41" s="19">
        <v>13</v>
      </c>
      <c r="I41" s="19">
        <v>13</v>
      </c>
      <c r="J41" s="19">
        <v>6</v>
      </c>
      <c r="K41" s="19">
        <v>19</v>
      </c>
    </row>
    <row r="42" spans="2:11" ht="20.100000000000001" customHeight="1" thickBot="1" x14ac:dyDescent="0.25">
      <c r="B42" s="4" t="s">
        <v>229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</row>
    <row r="43" spans="2:11" ht="20.100000000000001" customHeight="1" thickBot="1" x14ac:dyDescent="0.25">
      <c r="B43" s="4" t="s">
        <v>230</v>
      </c>
      <c r="C43" s="19">
        <v>1</v>
      </c>
      <c r="D43" s="19">
        <v>0</v>
      </c>
      <c r="E43" s="19">
        <v>1</v>
      </c>
      <c r="F43" s="19">
        <v>0</v>
      </c>
      <c r="G43" s="19">
        <v>0</v>
      </c>
      <c r="H43" s="19">
        <v>0</v>
      </c>
      <c r="I43" s="19">
        <v>1</v>
      </c>
      <c r="J43" s="19">
        <v>0</v>
      </c>
      <c r="K43" s="19">
        <v>1</v>
      </c>
    </row>
    <row r="44" spans="2:11" ht="20.100000000000001" customHeight="1" thickBot="1" x14ac:dyDescent="0.25">
      <c r="B44" s="4" t="s">
        <v>231</v>
      </c>
      <c r="C44" s="19">
        <v>2</v>
      </c>
      <c r="D44" s="19">
        <v>0</v>
      </c>
      <c r="E44" s="19">
        <v>2</v>
      </c>
      <c r="F44" s="19">
        <v>4</v>
      </c>
      <c r="G44" s="19">
        <v>0</v>
      </c>
      <c r="H44" s="19">
        <v>4</v>
      </c>
      <c r="I44" s="19">
        <v>6</v>
      </c>
      <c r="J44" s="19">
        <v>0</v>
      </c>
      <c r="K44" s="19">
        <v>6</v>
      </c>
    </row>
    <row r="45" spans="2:11" ht="20.100000000000001" customHeight="1" thickBot="1" x14ac:dyDescent="0.25">
      <c r="B45" s="4" t="s">
        <v>232</v>
      </c>
      <c r="C45" s="19">
        <v>2</v>
      </c>
      <c r="D45" s="19">
        <v>0</v>
      </c>
      <c r="E45" s="19">
        <v>2</v>
      </c>
      <c r="F45" s="19">
        <v>0</v>
      </c>
      <c r="G45" s="19">
        <v>0</v>
      </c>
      <c r="H45" s="19">
        <v>0</v>
      </c>
      <c r="I45" s="19">
        <v>2</v>
      </c>
      <c r="J45" s="19">
        <v>0</v>
      </c>
      <c r="K45" s="19">
        <v>2</v>
      </c>
    </row>
    <row r="46" spans="2:11" ht="20.100000000000001" customHeight="1" thickBot="1" x14ac:dyDescent="0.25">
      <c r="B46" s="4" t="s">
        <v>233</v>
      </c>
      <c r="C46" s="19">
        <v>1</v>
      </c>
      <c r="D46" s="19">
        <v>0</v>
      </c>
      <c r="E46" s="19">
        <v>1</v>
      </c>
      <c r="F46" s="19">
        <v>2</v>
      </c>
      <c r="G46" s="19">
        <v>0</v>
      </c>
      <c r="H46" s="19">
        <v>2</v>
      </c>
      <c r="I46" s="19">
        <v>3</v>
      </c>
      <c r="J46" s="19">
        <v>0</v>
      </c>
      <c r="K46" s="19">
        <v>3</v>
      </c>
    </row>
    <row r="47" spans="2:11" ht="20.100000000000001" customHeight="1" thickBot="1" x14ac:dyDescent="0.25">
      <c r="B47" s="4" t="s">
        <v>234</v>
      </c>
      <c r="C47" s="19">
        <v>2</v>
      </c>
      <c r="D47" s="19">
        <v>0</v>
      </c>
      <c r="E47" s="19">
        <v>2</v>
      </c>
      <c r="F47" s="19">
        <v>2</v>
      </c>
      <c r="G47" s="19">
        <v>1</v>
      </c>
      <c r="H47" s="19">
        <v>3</v>
      </c>
      <c r="I47" s="19">
        <v>4</v>
      </c>
      <c r="J47" s="19">
        <v>1</v>
      </c>
      <c r="K47" s="19">
        <v>5</v>
      </c>
    </row>
    <row r="48" spans="2:11" ht="20.100000000000001" customHeight="1" thickBot="1" x14ac:dyDescent="0.25">
      <c r="B48" s="4" t="s">
        <v>235</v>
      </c>
      <c r="C48" s="19">
        <v>0</v>
      </c>
      <c r="D48" s="19">
        <v>0</v>
      </c>
      <c r="E48" s="19">
        <v>0</v>
      </c>
      <c r="F48" s="19">
        <v>1</v>
      </c>
      <c r="G48" s="19">
        <v>0</v>
      </c>
      <c r="H48" s="19">
        <v>1</v>
      </c>
      <c r="I48" s="19">
        <v>1</v>
      </c>
      <c r="J48" s="19">
        <v>0</v>
      </c>
      <c r="K48" s="19">
        <v>1</v>
      </c>
    </row>
    <row r="49" spans="2:11" ht="20.100000000000001" customHeight="1" thickBot="1" x14ac:dyDescent="0.25">
      <c r="B49" s="4" t="s">
        <v>236</v>
      </c>
      <c r="C49" s="19">
        <v>1</v>
      </c>
      <c r="D49" s="19">
        <v>0</v>
      </c>
      <c r="E49" s="19">
        <v>1</v>
      </c>
      <c r="F49" s="19">
        <v>0</v>
      </c>
      <c r="G49" s="19">
        <v>0</v>
      </c>
      <c r="H49" s="19">
        <v>0</v>
      </c>
      <c r="I49" s="19">
        <v>1</v>
      </c>
      <c r="J49" s="19">
        <v>0</v>
      </c>
      <c r="K49" s="19">
        <v>1</v>
      </c>
    </row>
    <row r="50" spans="2:11" ht="20.100000000000001" customHeight="1" thickBot="1" x14ac:dyDescent="0.25">
      <c r="B50" s="4" t="s">
        <v>237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</row>
    <row r="51" spans="2:11" ht="20.100000000000001" customHeight="1" thickBot="1" x14ac:dyDescent="0.25">
      <c r="B51" s="4" t="s">
        <v>238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</row>
    <row r="52" spans="2:11" ht="20.100000000000001" customHeight="1" thickBot="1" x14ac:dyDescent="0.25">
      <c r="B52" s="4" t="s">
        <v>239</v>
      </c>
      <c r="C52" s="19">
        <v>0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</row>
    <row r="53" spans="2:11" ht="20.100000000000001" customHeight="1" thickBot="1" x14ac:dyDescent="0.25">
      <c r="B53" s="4" t="s">
        <v>240</v>
      </c>
      <c r="C53" s="19">
        <v>1</v>
      </c>
      <c r="D53" s="19">
        <v>0</v>
      </c>
      <c r="E53" s="19">
        <v>1</v>
      </c>
      <c r="F53" s="19">
        <v>1</v>
      </c>
      <c r="G53" s="19">
        <v>0</v>
      </c>
      <c r="H53" s="19">
        <v>1</v>
      </c>
      <c r="I53" s="19">
        <v>2</v>
      </c>
      <c r="J53" s="19">
        <v>0</v>
      </c>
      <c r="K53" s="19">
        <v>2</v>
      </c>
    </row>
    <row r="54" spans="2:11" ht="20.100000000000001" customHeight="1" thickBot="1" x14ac:dyDescent="0.25">
      <c r="B54" s="4" t="s">
        <v>241</v>
      </c>
      <c r="C54" s="19">
        <v>1</v>
      </c>
      <c r="D54" s="19">
        <v>0</v>
      </c>
      <c r="E54" s="19">
        <v>1</v>
      </c>
      <c r="F54" s="19">
        <v>6</v>
      </c>
      <c r="G54" s="19">
        <v>3</v>
      </c>
      <c r="H54" s="19">
        <v>9</v>
      </c>
      <c r="I54" s="19">
        <v>7</v>
      </c>
      <c r="J54" s="19">
        <v>3</v>
      </c>
      <c r="K54" s="19">
        <v>10</v>
      </c>
    </row>
    <row r="55" spans="2:11" ht="20.100000000000001" customHeight="1" thickBot="1" x14ac:dyDescent="0.25">
      <c r="B55" s="4" t="s">
        <v>242</v>
      </c>
      <c r="C55" s="19">
        <v>0</v>
      </c>
      <c r="D55" s="19">
        <v>0</v>
      </c>
      <c r="E55" s="19">
        <v>0</v>
      </c>
      <c r="F55" s="19">
        <v>3</v>
      </c>
      <c r="G55" s="19">
        <v>0</v>
      </c>
      <c r="H55" s="19">
        <v>3</v>
      </c>
      <c r="I55" s="19">
        <v>3</v>
      </c>
      <c r="J55" s="19">
        <v>0</v>
      </c>
      <c r="K55" s="19">
        <v>3</v>
      </c>
    </row>
    <row r="56" spans="2:11" ht="20.100000000000001" customHeight="1" thickBot="1" x14ac:dyDescent="0.25">
      <c r="B56" s="4" t="s">
        <v>243</v>
      </c>
      <c r="C56" s="19">
        <v>0</v>
      </c>
      <c r="D56" s="19">
        <v>0</v>
      </c>
      <c r="E56" s="19">
        <v>0</v>
      </c>
      <c r="F56" s="19">
        <v>2</v>
      </c>
      <c r="G56" s="19">
        <v>0</v>
      </c>
      <c r="H56" s="19">
        <v>2</v>
      </c>
      <c r="I56" s="19">
        <v>2</v>
      </c>
      <c r="J56" s="19">
        <v>0</v>
      </c>
      <c r="K56" s="19">
        <v>2</v>
      </c>
    </row>
    <row r="57" spans="2:11" ht="20.100000000000001" customHeight="1" thickBot="1" x14ac:dyDescent="0.25">
      <c r="B57" s="4" t="s">
        <v>244</v>
      </c>
      <c r="C57" s="19">
        <v>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</row>
    <row r="58" spans="2:11" ht="20.100000000000001" customHeight="1" thickBot="1" x14ac:dyDescent="0.25">
      <c r="B58" s="4" t="s">
        <v>270</v>
      </c>
      <c r="C58" s="19">
        <v>0</v>
      </c>
      <c r="D58" s="19">
        <v>0</v>
      </c>
      <c r="E58" s="19">
        <v>0</v>
      </c>
      <c r="F58" s="19">
        <v>4</v>
      </c>
      <c r="G58" s="19">
        <v>0</v>
      </c>
      <c r="H58" s="19">
        <v>4</v>
      </c>
      <c r="I58" s="19">
        <v>4</v>
      </c>
      <c r="J58" s="19">
        <v>0</v>
      </c>
      <c r="K58" s="19">
        <v>4</v>
      </c>
    </row>
    <row r="59" spans="2:11" ht="20.100000000000001" customHeight="1" thickBot="1" x14ac:dyDescent="0.25">
      <c r="B59" s="4" t="s">
        <v>246</v>
      </c>
      <c r="C59" s="19">
        <v>0</v>
      </c>
      <c r="D59" s="19">
        <v>0</v>
      </c>
      <c r="E59" s="19">
        <v>0</v>
      </c>
      <c r="F59" s="19">
        <v>2</v>
      </c>
      <c r="G59" s="19">
        <v>0</v>
      </c>
      <c r="H59" s="19">
        <v>2</v>
      </c>
      <c r="I59" s="19">
        <v>2</v>
      </c>
      <c r="J59" s="19">
        <v>0</v>
      </c>
      <c r="K59" s="19">
        <v>2</v>
      </c>
    </row>
    <row r="60" spans="2:11" ht="20.100000000000001" customHeight="1" thickBot="1" x14ac:dyDescent="0.25">
      <c r="B60" s="4" t="s">
        <v>247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</row>
    <row r="61" spans="2:11" ht="20.100000000000001" customHeight="1" thickBot="1" x14ac:dyDescent="0.25">
      <c r="B61" s="7" t="s">
        <v>22</v>
      </c>
      <c r="C61" s="9">
        <f>SUM(C11:C60)</f>
        <v>30</v>
      </c>
      <c r="D61" s="9">
        <f t="shared" ref="D61:K61" si="0">SUM(D11:D60)</f>
        <v>3</v>
      </c>
      <c r="E61" s="9">
        <f t="shared" si="0"/>
        <v>33</v>
      </c>
      <c r="F61" s="9">
        <f t="shared" si="0"/>
        <v>52</v>
      </c>
      <c r="G61" s="9">
        <f t="shared" si="0"/>
        <v>11</v>
      </c>
      <c r="H61" s="9">
        <f t="shared" si="0"/>
        <v>63</v>
      </c>
      <c r="I61" s="9">
        <f t="shared" si="0"/>
        <v>82</v>
      </c>
      <c r="J61" s="9">
        <f t="shared" si="0"/>
        <v>14</v>
      </c>
      <c r="K61" s="9">
        <f t="shared" si="0"/>
        <v>96</v>
      </c>
    </row>
    <row r="62" spans="2:11" x14ac:dyDescent="0.2">
      <c r="C62" s="49"/>
    </row>
  </sheetData>
  <mergeCells count="3">
    <mergeCell ref="C9:E9"/>
    <mergeCell ref="F9:H9"/>
    <mergeCell ref="I9:K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9:E63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5" width="21.125" customWidth="1"/>
    <col min="19" max="19" width="12.375" customWidth="1"/>
  </cols>
  <sheetData>
    <row r="9" spans="2:5" ht="44.25" customHeight="1" x14ac:dyDescent="0.2">
      <c r="B9" s="13"/>
      <c r="C9" s="88" t="s">
        <v>114</v>
      </c>
      <c r="D9" s="88"/>
      <c r="E9" s="88"/>
    </row>
    <row r="10" spans="2:5" ht="42.75" customHeight="1" thickBot="1" x14ac:dyDescent="0.25">
      <c r="B10" s="11"/>
      <c r="C10" s="20" t="s">
        <v>110</v>
      </c>
      <c r="D10" s="20" t="s">
        <v>109</v>
      </c>
      <c r="E10" s="20" t="s">
        <v>35</v>
      </c>
    </row>
    <row r="11" spans="2:5" ht="20.100000000000001" customHeight="1" thickBot="1" x14ac:dyDescent="0.25">
      <c r="B11" s="3" t="s">
        <v>198</v>
      </c>
      <c r="C11" s="18">
        <v>0</v>
      </c>
      <c r="D11" s="18">
        <v>0</v>
      </c>
      <c r="E11" s="18">
        <v>0</v>
      </c>
    </row>
    <row r="12" spans="2:5" ht="20.100000000000001" customHeight="1" thickBot="1" x14ac:dyDescent="0.25">
      <c r="B12" s="4" t="s">
        <v>199</v>
      </c>
      <c r="C12" s="19">
        <v>1</v>
      </c>
      <c r="D12" s="19">
        <v>0</v>
      </c>
      <c r="E12" s="19">
        <v>1</v>
      </c>
    </row>
    <row r="13" spans="2:5" ht="20.100000000000001" customHeight="1" thickBot="1" x14ac:dyDescent="0.25">
      <c r="B13" s="4" t="s">
        <v>200</v>
      </c>
      <c r="C13" s="19">
        <v>0</v>
      </c>
      <c r="D13" s="19">
        <v>0</v>
      </c>
      <c r="E13" s="19">
        <v>0</v>
      </c>
    </row>
    <row r="14" spans="2:5" ht="20.100000000000001" customHeight="1" thickBot="1" x14ac:dyDescent="0.25">
      <c r="B14" s="4" t="s">
        <v>201</v>
      </c>
      <c r="C14" s="19">
        <v>0</v>
      </c>
      <c r="D14" s="19">
        <v>0</v>
      </c>
      <c r="E14" s="19">
        <v>0</v>
      </c>
    </row>
    <row r="15" spans="2:5" ht="20.100000000000001" customHeight="1" thickBot="1" x14ac:dyDescent="0.25">
      <c r="B15" s="4" t="s">
        <v>202</v>
      </c>
      <c r="C15" s="19">
        <v>0</v>
      </c>
      <c r="D15" s="19">
        <v>0</v>
      </c>
      <c r="E15" s="19">
        <v>0</v>
      </c>
    </row>
    <row r="16" spans="2:5" ht="20.100000000000001" customHeight="1" thickBot="1" x14ac:dyDescent="0.25">
      <c r="B16" s="4" t="s">
        <v>203</v>
      </c>
      <c r="C16" s="19">
        <v>0</v>
      </c>
      <c r="D16" s="19">
        <v>0</v>
      </c>
      <c r="E16" s="19">
        <v>0</v>
      </c>
    </row>
    <row r="17" spans="2:5" ht="20.100000000000001" customHeight="1" thickBot="1" x14ac:dyDescent="0.25">
      <c r="B17" s="4" t="s">
        <v>204</v>
      </c>
      <c r="C17" s="19">
        <v>0</v>
      </c>
      <c r="D17" s="19">
        <v>1</v>
      </c>
      <c r="E17" s="19">
        <v>1</v>
      </c>
    </row>
    <row r="18" spans="2:5" ht="20.100000000000001" customHeight="1" thickBot="1" x14ac:dyDescent="0.25">
      <c r="B18" s="4" t="s">
        <v>205</v>
      </c>
      <c r="C18" s="19">
        <v>0</v>
      </c>
      <c r="D18" s="19">
        <v>1</v>
      </c>
      <c r="E18" s="19">
        <v>1</v>
      </c>
    </row>
    <row r="19" spans="2:5" ht="20.100000000000001" customHeight="1" thickBot="1" x14ac:dyDescent="0.25">
      <c r="B19" s="4" t="s">
        <v>206</v>
      </c>
      <c r="C19" s="19">
        <v>0</v>
      </c>
      <c r="D19" s="19">
        <v>0</v>
      </c>
      <c r="E19" s="19">
        <v>0</v>
      </c>
    </row>
    <row r="20" spans="2:5" ht="20.100000000000001" customHeight="1" thickBot="1" x14ac:dyDescent="0.25">
      <c r="B20" s="4" t="s">
        <v>207</v>
      </c>
      <c r="C20" s="19">
        <v>0</v>
      </c>
      <c r="D20" s="19">
        <v>0</v>
      </c>
      <c r="E20" s="19">
        <v>0</v>
      </c>
    </row>
    <row r="21" spans="2:5" ht="20.100000000000001" customHeight="1" thickBot="1" x14ac:dyDescent="0.25">
      <c r="B21" s="4" t="s">
        <v>208</v>
      </c>
      <c r="C21" s="19">
        <v>0</v>
      </c>
      <c r="D21" s="19">
        <v>0</v>
      </c>
      <c r="E21" s="19">
        <v>0</v>
      </c>
    </row>
    <row r="22" spans="2:5" ht="20.100000000000001" customHeight="1" thickBot="1" x14ac:dyDescent="0.25">
      <c r="B22" s="4" t="s">
        <v>209</v>
      </c>
      <c r="C22" s="19">
        <v>0</v>
      </c>
      <c r="D22" s="19">
        <v>0</v>
      </c>
      <c r="E22" s="19">
        <v>0</v>
      </c>
    </row>
    <row r="23" spans="2:5" ht="20.100000000000001" customHeight="1" thickBot="1" x14ac:dyDescent="0.25">
      <c r="B23" s="4" t="s">
        <v>210</v>
      </c>
      <c r="C23" s="19">
        <v>0</v>
      </c>
      <c r="D23" s="19">
        <v>0</v>
      </c>
      <c r="E23" s="19">
        <v>0</v>
      </c>
    </row>
    <row r="24" spans="2:5" ht="20.100000000000001" customHeight="1" thickBot="1" x14ac:dyDescent="0.25">
      <c r="B24" s="4" t="s">
        <v>211</v>
      </c>
      <c r="C24" s="19">
        <v>0</v>
      </c>
      <c r="D24" s="19">
        <v>1</v>
      </c>
      <c r="E24" s="19">
        <v>1</v>
      </c>
    </row>
    <row r="25" spans="2:5" ht="20.100000000000001" customHeight="1" thickBot="1" x14ac:dyDescent="0.25">
      <c r="B25" s="4" t="s">
        <v>212</v>
      </c>
      <c r="C25" s="19">
        <v>0</v>
      </c>
      <c r="D25" s="19">
        <v>0</v>
      </c>
      <c r="E25" s="19">
        <v>0</v>
      </c>
    </row>
    <row r="26" spans="2:5" ht="20.100000000000001" customHeight="1" thickBot="1" x14ac:dyDescent="0.25">
      <c r="B26" s="5" t="s">
        <v>213</v>
      </c>
      <c r="C26" s="27">
        <v>0</v>
      </c>
      <c r="D26" s="27">
        <v>0</v>
      </c>
      <c r="E26" s="27">
        <v>0</v>
      </c>
    </row>
    <row r="27" spans="2:5" ht="20.100000000000001" customHeight="1" thickBot="1" x14ac:dyDescent="0.25">
      <c r="B27" s="6" t="s">
        <v>214</v>
      </c>
      <c r="C27" s="29">
        <v>0</v>
      </c>
      <c r="D27" s="29">
        <v>0</v>
      </c>
      <c r="E27" s="29">
        <v>0</v>
      </c>
    </row>
    <row r="28" spans="2:5" ht="20.100000000000001" customHeight="1" thickBot="1" x14ac:dyDescent="0.25">
      <c r="B28" s="4" t="s">
        <v>215</v>
      </c>
      <c r="C28" s="29">
        <v>0</v>
      </c>
      <c r="D28" s="29">
        <v>0</v>
      </c>
      <c r="E28" s="29">
        <v>0</v>
      </c>
    </row>
    <row r="29" spans="2:5" ht="20.100000000000001" customHeight="1" thickBot="1" x14ac:dyDescent="0.25">
      <c r="B29" s="4" t="s">
        <v>216</v>
      </c>
      <c r="C29" s="28">
        <v>1</v>
      </c>
      <c r="D29" s="28">
        <v>0</v>
      </c>
      <c r="E29" s="28">
        <v>1</v>
      </c>
    </row>
    <row r="30" spans="2:5" ht="20.100000000000001" customHeight="1" thickBot="1" x14ac:dyDescent="0.25">
      <c r="B30" s="4" t="s">
        <v>217</v>
      </c>
      <c r="C30" s="19">
        <v>0</v>
      </c>
      <c r="D30" s="19">
        <v>0</v>
      </c>
      <c r="E30" s="19">
        <v>0</v>
      </c>
    </row>
    <row r="31" spans="2:5" ht="20.100000000000001" customHeight="1" thickBot="1" x14ac:dyDescent="0.25">
      <c r="B31" s="4" t="s">
        <v>218</v>
      </c>
      <c r="C31" s="19">
        <v>0</v>
      </c>
      <c r="D31" s="19">
        <v>0</v>
      </c>
      <c r="E31" s="19">
        <v>0</v>
      </c>
    </row>
    <row r="32" spans="2:5" ht="20.100000000000001" customHeight="1" thickBot="1" x14ac:dyDescent="0.25">
      <c r="B32" s="4" t="s">
        <v>219</v>
      </c>
      <c r="C32" s="19">
        <v>0</v>
      </c>
      <c r="D32" s="19">
        <v>0</v>
      </c>
      <c r="E32" s="19">
        <v>0</v>
      </c>
    </row>
    <row r="33" spans="2:5" ht="20.100000000000001" customHeight="1" thickBot="1" x14ac:dyDescent="0.25">
      <c r="B33" s="4" t="s">
        <v>220</v>
      </c>
      <c r="C33" s="19">
        <v>0</v>
      </c>
      <c r="D33" s="19">
        <v>0</v>
      </c>
      <c r="E33" s="19">
        <v>0</v>
      </c>
    </row>
    <row r="34" spans="2:5" ht="20.100000000000001" customHeight="1" thickBot="1" x14ac:dyDescent="0.25">
      <c r="B34" s="4" t="s">
        <v>221</v>
      </c>
      <c r="C34" s="19">
        <v>0</v>
      </c>
      <c r="D34" s="19">
        <v>0</v>
      </c>
      <c r="E34" s="19">
        <v>0</v>
      </c>
    </row>
    <row r="35" spans="2:5" ht="20.100000000000001" customHeight="1" thickBot="1" x14ac:dyDescent="0.25">
      <c r="B35" s="4" t="s">
        <v>222</v>
      </c>
      <c r="C35" s="19">
        <v>0</v>
      </c>
      <c r="D35" s="19">
        <v>0</v>
      </c>
      <c r="E35" s="19">
        <v>0</v>
      </c>
    </row>
    <row r="36" spans="2:5" ht="20.100000000000001" customHeight="1" thickBot="1" x14ac:dyDescent="0.25">
      <c r="B36" s="4" t="s">
        <v>223</v>
      </c>
      <c r="C36" s="19">
        <v>0</v>
      </c>
      <c r="D36" s="19">
        <v>0</v>
      </c>
      <c r="E36" s="19">
        <v>0</v>
      </c>
    </row>
    <row r="37" spans="2:5" ht="20.100000000000001" customHeight="1" thickBot="1" x14ac:dyDescent="0.25">
      <c r="B37" s="4" t="s">
        <v>224</v>
      </c>
      <c r="C37" s="19">
        <v>0</v>
      </c>
      <c r="D37" s="19">
        <v>1</v>
      </c>
      <c r="E37" s="19">
        <v>1</v>
      </c>
    </row>
    <row r="38" spans="2:5" ht="20.100000000000001" customHeight="1" thickBot="1" x14ac:dyDescent="0.25">
      <c r="B38" s="4" t="s">
        <v>225</v>
      </c>
      <c r="C38" s="19">
        <v>0</v>
      </c>
      <c r="D38" s="19">
        <v>0</v>
      </c>
      <c r="E38" s="19">
        <v>0</v>
      </c>
    </row>
    <row r="39" spans="2:5" ht="20.100000000000001" customHeight="1" thickBot="1" x14ac:dyDescent="0.25">
      <c r="B39" s="4" t="s">
        <v>226</v>
      </c>
      <c r="C39" s="19">
        <v>0</v>
      </c>
      <c r="D39" s="19">
        <v>0</v>
      </c>
      <c r="E39" s="19">
        <v>0</v>
      </c>
    </row>
    <row r="40" spans="2:5" ht="20.100000000000001" customHeight="1" thickBot="1" x14ac:dyDescent="0.25">
      <c r="B40" s="4" t="s">
        <v>227</v>
      </c>
      <c r="C40" s="19">
        <v>0</v>
      </c>
      <c r="D40" s="19">
        <v>0</v>
      </c>
      <c r="E40" s="19">
        <v>0</v>
      </c>
    </row>
    <row r="41" spans="2:5" ht="20.100000000000001" customHeight="1" thickBot="1" x14ac:dyDescent="0.25">
      <c r="B41" s="4" t="s">
        <v>228</v>
      </c>
      <c r="C41" s="19">
        <v>1</v>
      </c>
      <c r="D41" s="19">
        <v>3</v>
      </c>
      <c r="E41" s="19">
        <v>4</v>
      </c>
    </row>
    <row r="42" spans="2:5" ht="20.100000000000001" customHeight="1" thickBot="1" x14ac:dyDescent="0.25">
      <c r="B42" s="4" t="s">
        <v>229</v>
      </c>
      <c r="C42" s="19">
        <v>0</v>
      </c>
      <c r="D42" s="19">
        <v>0</v>
      </c>
      <c r="E42" s="19">
        <v>0</v>
      </c>
    </row>
    <row r="43" spans="2:5" ht="20.100000000000001" customHeight="1" thickBot="1" x14ac:dyDescent="0.25">
      <c r="B43" s="4" t="s">
        <v>230</v>
      </c>
      <c r="C43" s="19">
        <v>0</v>
      </c>
      <c r="D43" s="19">
        <v>0</v>
      </c>
      <c r="E43" s="19">
        <v>0</v>
      </c>
    </row>
    <row r="44" spans="2:5" ht="20.100000000000001" customHeight="1" thickBot="1" x14ac:dyDescent="0.25">
      <c r="B44" s="4" t="s">
        <v>231</v>
      </c>
      <c r="C44" s="19">
        <v>0</v>
      </c>
      <c r="D44" s="19">
        <v>1</v>
      </c>
      <c r="E44" s="19">
        <v>1</v>
      </c>
    </row>
    <row r="45" spans="2:5" ht="20.100000000000001" customHeight="1" thickBot="1" x14ac:dyDescent="0.25">
      <c r="B45" s="4" t="s">
        <v>232</v>
      </c>
      <c r="C45" s="19">
        <v>1</v>
      </c>
      <c r="D45" s="19">
        <v>0</v>
      </c>
      <c r="E45" s="19">
        <v>1</v>
      </c>
    </row>
    <row r="46" spans="2:5" ht="20.100000000000001" customHeight="1" thickBot="1" x14ac:dyDescent="0.25">
      <c r="B46" s="4" t="s">
        <v>233</v>
      </c>
      <c r="C46" s="19">
        <v>0</v>
      </c>
      <c r="D46" s="19">
        <v>0</v>
      </c>
      <c r="E46" s="19">
        <v>0</v>
      </c>
    </row>
    <row r="47" spans="2:5" ht="20.100000000000001" customHeight="1" thickBot="1" x14ac:dyDescent="0.25">
      <c r="B47" s="4" t="s">
        <v>234</v>
      </c>
      <c r="C47" s="19">
        <v>2</v>
      </c>
      <c r="D47" s="19">
        <v>2</v>
      </c>
      <c r="E47" s="19">
        <v>4</v>
      </c>
    </row>
    <row r="48" spans="2:5" ht="20.100000000000001" customHeight="1" thickBot="1" x14ac:dyDescent="0.25">
      <c r="B48" s="4" t="s">
        <v>235</v>
      </c>
      <c r="C48" s="19">
        <v>0</v>
      </c>
      <c r="D48" s="19">
        <v>0</v>
      </c>
      <c r="E48" s="19">
        <v>0</v>
      </c>
    </row>
    <row r="49" spans="2:5" ht="20.100000000000001" customHeight="1" thickBot="1" x14ac:dyDescent="0.25">
      <c r="B49" s="4" t="s">
        <v>236</v>
      </c>
      <c r="C49" s="19">
        <v>0</v>
      </c>
      <c r="D49" s="19">
        <v>0</v>
      </c>
      <c r="E49" s="19">
        <v>0</v>
      </c>
    </row>
    <row r="50" spans="2:5" ht="20.100000000000001" customHeight="1" thickBot="1" x14ac:dyDescent="0.25">
      <c r="B50" s="4" t="s">
        <v>237</v>
      </c>
      <c r="C50" s="19">
        <v>0</v>
      </c>
      <c r="D50" s="19">
        <v>0</v>
      </c>
      <c r="E50" s="19">
        <v>0</v>
      </c>
    </row>
    <row r="51" spans="2:5" ht="20.100000000000001" customHeight="1" thickBot="1" x14ac:dyDescent="0.25">
      <c r="B51" s="4" t="s">
        <v>238</v>
      </c>
      <c r="C51" s="19">
        <v>0</v>
      </c>
      <c r="D51" s="19">
        <v>0</v>
      </c>
      <c r="E51" s="19">
        <v>0</v>
      </c>
    </row>
    <row r="52" spans="2:5" ht="20.100000000000001" customHeight="1" thickBot="1" x14ac:dyDescent="0.25">
      <c r="B52" s="4" t="s">
        <v>239</v>
      </c>
      <c r="C52" s="19">
        <v>0</v>
      </c>
      <c r="D52" s="19">
        <v>0</v>
      </c>
      <c r="E52" s="19">
        <v>0</v>
      </c>
    </row>
    <row r="53" spans="2:5" ht="20.100000000000001" customHeight="1" thickBot="1" x14ac:dyDescent="0.25">
      <c r="B53" s="4" t="s">
        <v>240</v>
      </c>
      <c r="C53" s="19">
        <v>0</v>
      </c>
      <c r="D53" s="19">
        <v>0</v>
      </c>
      <c r="E53" s="19">
        <v>0</v>
      </c>
    </row>
    <row r="54" spans="2:5" ht="20.100000000000001" customHeight="1" thickBot="1" x14ac:dyDescent="0.25">
      <c r="B54" s="4" t="s">
        <v>241</v>
      </c>
      <c r="C54" s="19">
        <v>0</v>
      </c>
      <c r="D54" s="19">
        <v>3</v>
      </c>
      <c r="E54" s="19">
        <v>3</v>
      </c>
    </row>
    <row r="55" spans="2:5" ht="20.100000000000001" customHeight="1" thickBot="1" x14ac:dyDescent="0.25">
      <c r="B55" s="4" t="s">
        <v>242</v>
      </c>
      <c r="C55" s="19">
        <v>0</v>
      </c>
      <c r="D55" s="19">
        <v>0</v>
      </c>
      <c r="E55" s="19">
        <v>0</v>
      </c>
    </row>
    <row r="56" spans="2:5" ht="20.100000000000001" customHeight="1" thickBot="1" x14ac:dyDescent="0.25">
      <c r="B56" s="4" t="s">
        <v>243</v>
      </c>
      <c r="C56" s="19">
        <v>0</v>
      </c>
      <c r="D56" s="19">
        <v>0</v>
      </c>
      <c r="E56" s="19">
        <v>0</v>
      </c>
    </row>
    <row r="57" spans="2:5" ht="20.100000000000001" customHeight="1" thickBot="1" x14ac:dyDescent="0.25">
      <c r="B57" s="4" t="s">
        <v>244</v>
      </c>
      <c r="C57" s="19">
        <v>0</v>
      </c>
      <c r="D57" s="19">
        <v>0</v>
      </c>
      <c r="E57" s="19">
        <v>0</v>
      </c>
    </row>
    <row r="58" spans="2:5" ht="20.100000000000001" customHeight="1" thickBot="1" x14ac:dyDescent="0.25">
      <c r="B58" s="4" t="s">
        <v>270</v>
      </c>
      <c r="C58" s="19">
        <v>0</v>
      </c>
      <c r="D58" s="19">
        <v>0</v>
      </c>
      <c r="E58" s="19">
        <v>0</v>
      </c>
    </row>
    <row r="59" spans="2:5" ht="20.100000000000001" customHeight="1" thickBot="1" x14ac:dyDescent="0.25">
      <c r="B59" s="4" t="s">
        <v>246</v>
      </c>
      <c r="C59" s="19">
        <v>0</v>
      </c>
      <c r="D59" s="19">
        <v>0</v>
      </c>
      <c r="E59" s="19">
        <v>0</v>
      </c>
    </row>
    <row r="60" spans="2:5" ht="20.100000000000001" customHeight="1" thickBot="1" x14ac:dyDescent="0.25">
      <c r="B60" s="4" t="s">
        <v>247</v>
      </c>
      <c r="C60" s="19">
        <v>0</v>
      </c>
      <c r="D60" s="19">
        <v>0</v>
      </c>
      <c r="E60" s="19">
        <v>0</v>
      </c>
    </row>
    <row r="61" spans="2:5" ht="20.100000000000001" customHeight="1" thickBot="1" x14ac:dyDescent="0.25">
      <c r="B61" s="7" t="s">
        <v>22</v>
      </c>
      <c r="C61" s="9">
        <f>SUM(C11:C60)</f>
        <v>6</v>
      </c>
      <c r="D61" s="9">
        <f t="shared" ref="D61:E61" si="0">SUM(D11:D60)</f>
        <v>13</v>
      </c>
      <c r="E61" s="9">
        <f t="shared" si="0"/>
        <v>19</v>
      </c>
    </row>
    <row r="63" spans="2:5" x14ac:dyDescent="0.2">
      <c r="C63" s="49"/>
    </row>
  </sheetData>
  <mergeCells count="1">
    <mergeCell ref="C9:E9"/>
  </mergeCell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1:AF68"/>
  <sheetViews>
    <sheetView zoomScaleNormal="100" workbookViewId="0"/>
  </sheetViews>
  <sheetFormatPr baseColWidth="10" defaultRowHeight="12.75" x14ac:dyDescent="0.2"/>
  <cols>
    <col min="1" max="1" width="8.625" customWidth="1"/>
    <col min="2" max="2" width="28.625" customWidth="1"/>
    <col min="3" max="3" width="10.5" bestFit="1" customWidth="1"/>
    <col min="4" max="4" width="13.375" bestFit="1" customWidth="1"/>
    <col min="5" max="5" width="12.125" bestFit="1" customWidth="1"/>
    <col min="6" max="6" width="12.5" bestFit="1" customWidth="1"/>
    <col min="7" max="7" width="15.625" bestFit="1" customWidth="1"/>
    <col min="8" max="8" width="10.5" bestFit="1" customWidth="1"/>
    <col min="9" max="9" width="13.375" bestFit="1" customWidth="1"/>
    <col min="10" max="10" width="12.125" bestFit="1" customWidth="1"/>
    <col min="11" max="11" width="12.5" bestFit="1" customWidth="1"/>
    <col min="12" max="12" width="15.625" bestFit="1" customWidth="1"/>
    <col min="13" max="13" width="10.5" bestFit="1" customWidth="1"/>
    <col min="14" max="14" width="13.375" bestFit="1" customWidth="1"/>
    <col min="15" max="15" width="12.125" bestFit="1" customWidth="1"/>
    <col min="16" max="16" width="12.5" bestFit="1" customWidth="1"/>
    <col min="17" max="17" width="15.625" bestFit="1" customWidth="1"/>
    <col min="18" max="18" width="10.5" bestFit="1" customWidth="1"/>
    <col min="19" max="19" width="13.375" bestFit="1" customWidth="1"/>
    <col min="20" max="20" width="12.125" bestFit="1" customWidth="1"/>
    <col min="21" max="21" width="12.5" bestFit="1" customWidth="1"/>
    <col min="22" max="22" width="15.625" bestFit="1" customWidth="1"/>
    <col min="23" max="23" width="10.5" bestFit="1" customWidth="1"/>
    <col min="24" max="24" width="13.375" bestFit="1" customWidth="1"/>
    <col min="25" max="25" width="12.125" bestFit="1" customWidth="1"/>
    <col min="26" max="26" width="12.5" bestFit="1" customWidth="1"/>
    <col min="27" max="27" width="15.625" bestFit="1" customWidth="1"/>
    <col min="28" max="28" width="11.875" customWidth="1"/>
    <col min="29" max="29" width="13.375" bestFit="1" customWidth="1"/>
    <col min="30" max="30" width="12.125" bestFit="1" customWidth="1"/>
    <col min="31" max="31" width="12.5" bestFit="1" customWidth="1"/>
    <col min="32" max="32" width="15.625" bestFit="1" customWidth="1"/>
  </cols>
  <sheetData>
    <row r="11" spans="2:32" ht="58.5" customHeight="1" x14ac:dyDescent="0.2"/>
    <row r="12" spans="2:32" ht="41.25" customHeight="1" x14ac:dyDescent="0.2">
      <c r="C12" s="88" t="s">
        <v>171</v>
      </c>
      <c r="D12" s="88"/>
      <c r="E12" s="88"/>
      <c r="F12" s="88"/>
      <c r="G12" s="88"/>
      <c r="H12" s="88" t="s">
        <v>172</v>
      </c>
      <c r="I12" s="88"/>
      <c r="J12" s="88"/>
      <c r="K12" s="88"/>
      <c r="L12" s="88"/>
      <c r="M12" s="88" t="s">
        <v>173</v>
      </c>
      <c r="N12" s="88"/>
      <c r="O12" s="88"/>
      <c r="P12" s="88"/>
      <c r="Q12" s="88"/>
      <c r="R12" s="88" t="s">
        <v>174</v>
      </c>
      <c r="S12" s="88"/>
      <c r="T12" s="88"/>
      <c r="U12" s="88"/>
      <c r="V12" s="88"/>
      <c r="W12" s="88" t="s">
        <v>175</v>
      </c>
      <c r="X12" s="88"/>
      <c r="Y12" s="88"/>
      <c r="Z12" s="88"/>
      <c r="AA12" s="88"/>
      <c r="AB12" s="88" t="s">
        <v>35</v>
      </c>
      <c r="AC12" s="88"/>
      <c r="AD12" s="88"/>
      <c r="AE12" s="88"/>
      <c r="AF12" s="88"/>
    </row>
    <row r="13" spans="2:32" ht="28.5" customHeight="1" x14ac:dyDescent="0.2">
      <c r="C13" s="89" t="s">
        <v>60</v>
      </c>
      <c r="D13" s="89" t="s">
        <v>176</v>
      </c>
      <c r="E13" s="89"/>
      <c r="F13" s="89"/>
      <c r="G13" s="89" t="s">
        <v>177</v>
      </c>
      <c r="H13" s="89" t="s">
        <v>60</v>
      </c>
      <c r="I13" s="89" t="s">
        <v>176</v>
      </c>
      <c r="J13" s="89"/>
      <c r="K13" s="89"/>
      <c r="L13" s="89" t="s">
        <v>177</v>
      </c>
      <c r="M13" s="89" t="s">
        <v>60</v>
      </c>
      <c r="N13" s="89" t="s">
        <v>176</v>
      </c>
      <c r="O13" s="89"/>
      <c r="P13" s="89"/>
      <c r="Q13" s="89" t="s">
        <v>177</v>
      </c>
      <c r="R13" s="89" t="s">
        <v>60</v>
      </c>
      <c r="S13" s="89" t="s">
        <v>176</v>
      </c>
      <c r="T13" s="89"/>
      <c r="U13" s="89"/>
      <c r="V13" s="89" t="s">
        <v>177</v>
      </c>
      <c r="W13" s="89" t="s">
        <v>60</v>
      </c>
      <c r="X13" s="89" t="s">
        <v>176</v>
      </c>
      <c r="Y13" s="89"/>
      <c r="Z13" s="89"/>
      <c r="AA13" s="89" t="s">
        <v>177</v>
      </c>
      <c r="AB13" s="89" t="s">
        <v>60</v>
      </c>
      <c r="AC13" s="89" t="s">
        <v>176</v>
      </c>
      <c r="AD13" s="89"/>
      <c r="AE13" s="89"/>
      <c r="AF13" s="89" t="s">
        <v>177</v>
      </c>
    </row>
    <row r="14" spans="2:32" ht="28.5" customHeight="1" thickBot="1" x14ac:dyDescent="0.25">
      <c r="C14" s="89"/>
      <c r="D14" s="30" t="s">
        <v>178</v>
      </c>
      <c r="E14" s="30" t="s">
        <v>179</v>
      </c>
      <c r="F14" s="30" t="s">
        <v>180</v>
      </c>
      <c r="G14" s="89"/>
      <c r="H14" s="89"/>
      <c r="I14" s="30" t="s">
        <v>178</v>
      </c>
      <c r="J14" s="30" t="s">
        <v>179</v>
      </c>
      <c r="K14" s="30" t="s">
        <v>180</v>
      </c>
      <c r="L14" s="89"/>
      <c r="M14" s="89"/>
      <c r="N14" s="30" t="s">
        <v>178</v>
      </c>
      <c r="O14" s="30" t="s">
        <v>179</v>
      </c>
      <c r="P14" s="30" t="s">
        <v>180</v>
      </c>
      <c r="Q14" s="89"/>
      <c r="R14" s="89"/>
      <c r="S14" s="30" t="s">
        <v>178</v>
      </c>
      <c r="T14" s="30" t="s">
        <v>179</v>
      </c>
      <c r="U14" s="30" t="s">
        <v>180</v>
      </c>
      <c r="V14" s="89"/>
      <c r="W14" s="89"/>
      <c r="X14" s="30" t="s">
        <v>178</v>
      </c>
      <c r="Y14" s="30" t="s">
        <v>179</v>
      </c>
      <c r="Z14" s="30" t="s">
        <v>180</v>
      </c>
      <c r="AA14" s="89"/>
      <c r="AB14" s="89"/>
      <c r="AC14" s="30" t="s">
        <v>178</v>
      </c>
      <c r="AD14" s="30" t="s">
        <v>179</v>
      </c>
      <c r="AE14" s="30" t="s">
        <v>180</v>
      </c>
      <c r="AF14" s="89"/>
    </row>
    <row r="15" spans="2:32" ht="20.100000000000001" customHeight="1" thickBot="1" x14ac:dyDescent="0.25">
      <c r="B15" s="3" t="s">
        <v>198</v>
      </c>
      <c r="C15" s="18">
        <v>245</v>
      </c>
      <c r="D15" s="18">
        <v>0</v>
      </c>
      <c r="E15" s="18">
        <v>211</v>
      </c>
      <c r="F15" s="18">
        <v>34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19</v>
      </c>
      <c r="N15" s="18">
        <v>0</v>
      </c>
      <c r="O15" s="18">
        <v>13</v>
      </c>
      <c r="P15" s="18">
        <v>6</v>
      </c>
      <c r="Q15" s="18">
        <v>0</v>
      </c>
      <c r="R15" s="18">
        <v>5</v>
      </c>
      <c r="S15" s="18">
        <v>0</v>
      </c>
      <c r="T15" s="18">
        <v>2</v>
      </c>
      <c r="U15" s="18">
        <v>3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269</v>
      </c>
      <c r="AC15" s="18">
        <v>0</v>
      </c>
      <c r="AD15" s="18">
        <v>226</v>
      </c>
      <c r="AE15" s="18">
        <v>43</v>
      </c>
      <c r="AF15" s="18">
        <v>0</v>
      </c>
    </row>
    <row r="16" spans="2:32" ht="20.100000000000001" customHeight="1" thickBot="1" x14ac:dyDescent="0.25">
      <c r="B16" s="4" t="s">
        <v>199</v>
      </c>
      <c r="C16" s="19">
        <v>303</v>
      </c>
      <c r="D16" s="19">
        <v>6</v>
      </c>
      <c r="E16" s="19">
        <v>252</v>
      </c>
      <c r="F16" s="19">
        <v>45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15</v>
      </c>
      <c r="N16" s="19">
        <v>0</v>
      </c>
      <c r="O16" s="19">
        <v>15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318</v>
      </c>
      <c r="AC16" s="19">
        <v>6</v>
      </c>
      <c r="AD16" s="19">
        <v>267</v>
      </c>
      <c r="AE16" s="19">
        <v>45</v>
      </c>
      <c r="AF16" s="19">
        <v>0</v>
      </c>
    </row>
    <row r="17" spans="2:32" ht="20.100000000000001" customHeight="1" thickBot="1" x14ac:dyDescent="0.25">
      <c r="B17" s="4" t="s">
        <v>200</v>
      </c>
      <c r="C17" s="19">
        <v>92</v>
      </c>
      <c r="D17" s="19">
        <v>0</v>
      </c>
      <c r="E17" s="19">
        <v>76</v>
      </c>
      <c r="F17" s="19">
        <v>16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1</v>
      </c>
      <c r="N17" s="19">
        <v>0</v>
      </c>
      <c r="O17" s="19">
        <v>1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93</v>
      </c>
      <c r="AC17" s="19">
        <v>0</v>
      </c>
      <c r="AD17" s="19">
        <v>77</v>
      </c>
      <c r="AE17" s="19">
        <v>16</v>
      </c>
      <c r="AF17" s="19">
        <v>0</v>
      </c>
    </row>
    <row r="18" spans="2:32" ht="20.100000000000001" customHeight="1" thickBot="1" x14ac:dyDescent="0.25">
      <c r="B18" s="4" t="s">
        <v>201</v>
      </c>
      <c r="C18" s="19">
        <v>240</v>
      </c>
      <c r="D18" s="19">
        <v>0</v>
      </c>
      <c r="E18" s="19">
        <v>236</v>
      </c>
      <c r="F18" s="19">
        <v>4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13</v>
      </c>
      <c r="N18" s="19">
        <v>0</v>
      </c>
      <c r="O18" s="19">
        <v>13</v>
      </c>
      <c r="P18" s="19">
        <v>0</v>
      </c>
      <c r="Q18" s="19">
        <v>0</v>
      </c>
      <c r="R18" s="19">
        <v>30</v>
      </c>
      <c r="S18" s="19">
        <v>0</v>
      </c>
      <c r="T18" s="19">
        <v>30</v>
      </c>
      <c r="U18" s="19">
        <v>0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283</v>
      </c>
      <c r="AC18" s="19">
        <v>0</v>
      </c>
      <c r="AD18" s="19">
        <v>279</v>
      </c>
      <c r="AE18" s="19">
        <v>4</v>
      </c>
      <c r="AF18" s="19">
        <v>0</v>
      </c>
    </row>
    <row r="19" spans="2:32" ht="20.100000000000001" customHeight="1" thickBot="1" x14ac:dyDescent="0.25">
      <c r="B19" s="4" t="s">
        <v>202</v>
      </c>
      <c r="C19" s="19">
        <v>160</v>
      </c>
      <c r="D19" s="19">
        <v>0</v>
      </c>
      <c r="E19" s="19">
        <v>141</v>
      </c>
      <c r="F19" s="19">
        <v>19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29</v>
      </c>
      <c r="N19" s="19">
        <v>0</v>
      </c>
      <c r="O19" s="19">
        <v>29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189</v>
      </c>
      <c r="AC19" s="19">
        <v>0</v>
      </c>
      <c r="AD19" s="19">
        <v>170</v>
      </c>
      <c r="AE19" s="19">
        <v>19</v>
      </c>
      <c r="AF19" s="19">
        <v>0</v>
      </c>
    </row>
    <row r="20" spans="2:32" ht="20.100000000000001" customHeight="1" thickBot="1" x14ac:dyDescent="0.25">
      <c r="B20" s="4" t="s">
        <v>203</v>
      </c>
      <c r="C20" s="19">
        <v>119</v>
      </c>
      <c r="D20" s="19">
        <v>0</v>
      </c>
      <c r="E20" s="19">
        <v>86</v>
      </c>
      <c r="F20" s="19">
        <v>33</v>
      </c>
      <c r="G20" s="19">
        <v>0</v>
      </c>
      <c r="H20" s="19">
        <v>1</v>
      </c>
      <c r="I20" s="19">
        <v>0</v>
      </c>
      <c r="J20" s="19">
        <v>1</v>
      </c>
      <c r="K20" s="19">
        <v>0</v>
      </c>
      <c r="L20" s="19">
        <v>0</v>
      </c>
      <c r="M20" s="19">
        <v>8</v>
      </c>
      <c r="N20" s="19">
        <v>0</v>
      </c>
      <c r="O20" s="19">
        <v>8</v>
      </c>
      <c r="P20" s="19">
        <v>0</v>
      </c>
      <c r="Q20" s="19">
        <v>0</v>
      </c>
      <c r="R20" s="19">
        <v>13</v>
      </c>
      <c r="S20" s="19">
        <v>0</v>
      </c>
      <c r="T20" s="19">
        <v>13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141</v>
      </c>
      <c r="AC20" s="19">
        <v>0</v>
      </c>
      <c r="AD20" s="19">
        <v>108</v>
      </c>
      <c r="AE20" s="19">
        <v>33</v>
      </c>
      <c r="AF20" s="19">
        <v>0</v>
      </c>
    </row>
    <row r="21" spans="2:32" ht="20.100000000000001" customHeight="1" thickBot="1" x14ac:dyDescent="0.25">
      <c r="B21" s="4" t="s">
        <v>204</v>
      </c>
      <c r="C21" s="19">
        <v>367</v>
      </c>
      <c r="D21" s="19">
        <v>2</v>
      </c>
      <c r="E21" s="19">
        <v>219</v>
      </c>
      <c r="F21" s="19">
        <v>146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12</v>
      </c>
      <c r="N21" s="19">
        <v>0</v>
      </c>
      <c r="O21" s="19">
        <v>12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379</v>
      </c>
      <c r="AC21" s="19">
        <v>2</v>
      </c>
      <c r="AD21" s="19">
        <v>231</v>
      </c>
      <c r="AE21" s="19">
        <v>146</v>
      </c>
      <c r="AF21" s="19">
        <v>0</v>
      </c>
    </row>
    <row r="22" spans="2:32" ht="20.100000000000001" customHeight="1" thickBot="1" x14ac:dyDescent="0.25">
      <c r="B22" s="4" t="s">
        <v>205</v>
      </c>
      <c r="C22" s="19">
        <v>478</v>
      </c>
      <c r="D22" s="19">
        <v>26</v>
      </c>
      <c r="E22" s="19">
        <v>218</v>
      </c>
      <c r="F22" s="19">
        <v>234</v>
      </c>
      <c r="G22" s="19">
        <v>0</v>
      </c>
      <c r="H22" s="19">
        <v>3</v>
      </c>
      <c r="I22" s="19">
        <v>0</v>
      </c>
      <c r="J22" s="19">
        <v>0</v>
      </c>
      <c r="K22" s="19">
        <v>3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481</v>
      </c>
      <c r="AC22" s="19">
        <v>26</v>
      </c>
      <c r="AD22" s="19">
        <v>218</v>
      </c>
      <c r="AE22" s="19">
        <v>237</v>
      </c>
      <c r="AF22" s="19">
        <v>0</v>
      </c>
    </row>
    <row r="23" spans="2:32" ht="20.100000000000001" customHeight="1" thickBot="1" x14ac:dyDescent="0.25">
      <c r="B23" s="4" t="s">
        <v>206</v>
      </c>
      <c r="C23" s="19">
        <v>38</v>
      </c>
      <c r="D23" s="19">
        <v>0</v>
      </c>
      <c r="E23" s="19">
        <v>33</v>
      </c>
      <c r="F23" s="19">
        <v>5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7</v>
      </c>
      <c r="N23" s="19">
        <v>0</v>
      </c>
      <c r="O23" s="19">
        <v>7</v>
      </c>
      <c r="P23" s="19">
        <v>0</v>
      </c>
      <c r="Q23" s="19">
        <v>0</v>
      </c>
      <c r="R23" s="19">
        <v>2</v>
      </c>
      <c r="S23" s="19">
        <v>0</v>
      </c>
      <c r="T23" s="19">
        <v>2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47</v>
      </c>
      <c r="AC23" s="19">
        <v>0</v>
      </c>
      <c r="AD23" s="19">
        <v>42</v>
      </c>
      <c r="AE23" s="19">
        <v>5</v>
      </c>
      <c r="AF23" s="19">
        <v>0</v>
      </c>
    </row>
    <row r="24" spans="2:32" ht="20.100000000000001" customHeight="1" thickBot="1" x14ac:dyDescent="0.25">
      <c r="B24" s="4" t="s">
        <v>207</v>
      </c>
      <c r="C24" s="19">
        <v>14</v>
      </c>
      <c r="D24" s="19">
        <v>0</v>
      </c>
      <c r="E24" s="19">
        <v>14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5</v>
      </c>
      <c r="S24" s="19">
        <v>0</v>
      </c>
      <c r="T24" s="19">
        <v>5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19</v>
      </c>
      <c r="AC24" s="19">
        <v>0</v>
      </c>
      <c r="AD24" s="19">
        <v>19</v>
      </c>
      <c r="AE24" s="19">
        <v>0</v>
      </c>
      <c r="AF24" s="19">
        <v>0</v>
      </c>
    </row>
    <row r="25" spans="2:32" ht="20.100000000000001" customHeight="1" thickBot="1" x14ac:dyDescent="0.25">
      <c r="B25" s="4" t="s">
        <v>208</v>
      </c>
      <c r="C25" s="19">
        <v>138</v>
      </c>
      <c r="D25" s="19">
        <v>0</v>
      </c>
      <c r="E25" s="19">
        <v>117</v>
      </c>
      <c r="F25" s="19">
        <v>21</v>
      </c>
      <c r="G25" s="19">
        <v>0</v>
      </c>
      <c r="H25" s="19">
        <v>3</v>
      </c>
      <c r="I25" s="19">
        <v>0</v>
      </c>
      <c r="J25" s="19">
        <v>1</v>
      </c>
      <c r="K25" s="19">
        <v>2</v>
      </c>
      <c r="L25" s="19">
        <v>0</v>
      </c>
      <c r="M25" s="19">
        <v>1</v>
      </c>
      <c r="N25" s="19">
        <v>0</v>
      </c>
      <c r="O25" s="19">
        <v>1</v>
      </c>
      <c r="P25" s="19">
        <v>0</v>
      </c>
      <c r="Q25" s="19">
        <v>0</v>
      </c>
      <c r="R25" s="19">
        <v>6</v>
      </c>
      <c r="S25" s="19">
        <v>0</v>
      </c>
      <c r="T25" s="19">
        <v>6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148</v>
      </c>
      <c r="AC25" s="19">
        <v>0</v>
      </c>
      <c r="AD25" s="19">
        <v>125</v>
      </c>
      <c r="AE25" s="19">
        <v>23</v>
      </c>
      <c r="AF25" s="19">
        <v>0</v>
      </c>
    </row>
    <row r="26" spans="2:32" ht="20.100000000000001" customHeight="1" thickBot="1" x14ac:dyDescent="0.25">
      <c r="B26" s="4" t="s">
        <v>209</v>
      </c>
      <c r="C26" s="19">
        <v>197</v>
      </c>
      <c r="D26" s="19">
        <v>3</v>
      </c>
      <c r="E26" s="19">
        <v>136</v>
      </c>
      <c r="F26" s="19">
        <v>58</v>
      </c>
      <c r="G26" s="19">
        <v>0</v>
      </c>
      <c r="H26" s="19">
        <v>1</v>
      </c>
      <c r="I26" s="19">
        <v>0</v>
      </c>
      <c r="J26" s="19">
        <v>1</v>
      </c>
      <c r="K26" s="19">
        <v>0</v>
      </c>
      <c r="L26" s="19">
        <v>0</v>
      </c>
      <c r="M26" s="19">
        <v>2</v>
      </c>
      <c r="N26" s="19">
        <v>0</v>
      </c>
      <c r="O26" s="19">
        <v>2</v>
      </c>
      <c r="P26" s="19">
        <v>0</v>
      </c>
      <c r="Q26" s="19">
        <v>0</v>
      </c>
      <c r="R26" s="19">
        <v>2</v>
      </c>
      <c r="S26" s="19">
        <v>0</v>
      </c>
      <c r="T26" s="19">
        <v>2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202</v>
      </c>
      <c r="AC26" s="19">
        <v>3</v>
      </c>
      <c r="AD26" s="19">
        <v>141</v>
      </c>
      <c r="AE26" s="19">
        <v>58</v>
      </c>
      <c r="AF26" s="19">
        <v>0</v>
      </c>
    </row>
    <row r="27" spans="2:32" ht="20.100000000000001" customHeight="1" thickBot="1" x14ac:dyDescent="0.25">
      <c r="B27" s="4" t="s">
        <v>210</v>
      </c>
      <c r="C27" s="19">
        <v>334</v>
      </c>
      <c r="D27" s="19">
        <v>0</v>
      </c>
      <c r="E27" s="19">
        <v>267</v>
      </c>
      <c r="F27" s="19">
        <v>67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9</v>
      </c>
      <c r="N27" s="19">
        <v>0</v>
      </c>
      <c r="O27" s="19">
        <v>9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343</v>
      </c>
      <c r="AC27" s="19">
        <v>0</v>
      </c>
      <c r="AD27" s="19">
        <v>276</v>
      </c>
      <c r="AE27" s="19">
        <v>67</v>
      </c>
      <c r="AF27" s="19">
        <v>0</v>
      </c>
    </row>
    <row r="28" spans="2:32" ht="20.100000000000001" customHeight="1" thickBot="1" x14ac:dyDescent="0.25">
      <c r="B28" s="4" t="s">
        <v>211</v>
      </c>
      <c r="C28" s="19">
        <v>191</v>
      </c>
      <c r="D28" s="19">
        <v>0</v>
      </c>
      <c r="E28" s="19">
        <v>165</v>
      </c>
      <c r="F28" s="19">
        <v>26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51</v>
      </c>
      <c r="N28" s="19">
        <v>0</v>
      </c>
      <c r="O28" s="19">
        <v>51</v>
      </c>
      <c r="P28" s="19">
        <v>0</v>
      </c>
      <c r="Q28" s="19">
        <v>0</v>
      </c>
      <c r="R28" s="19">
        <v>31</v>
      </c>
      <c r="S28" s="19">
        <v>0</v>
      </c>
      <c r="T28" s="19">
        <v>31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273</v>
      </c>
      <c r="AC28" s="19">
        <v>0</v>
      </c>
      <c r="AD28" s="19">
        <v>247</v>
      </c>
      <c r="AE28" s="19">
        <v>26</v>
      </c>
      <c r="AF28" s="19">
        <v>0</v>
      </c>
    </row>
    <row r="29" spans="2:32" ht="20.100000000000001" customHeight="1" thickBot="1" x14ac:dyDescent="0.25">
      <c r="B29" s="4" t="s">
        <v>212</v>
      </c>
      <c r="C29" s="19">
        <v>227</v>
      </c>
      <c r="D29" s="19">
        <v>0</v>
      </c>
      <c r="E29" s="19">
        <v>136</v>
      </c>
      <c r="F29" s="19">
        <v>91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8</v>
      </c>
      <c r="N29" s="19">
        <v>0</v>
      </c>
      <c r="O29" s="19">
        <v>8</v>
      </c>
      <c r="P29" s="19">
        <v>0</v>
      </c>
      <c r="Q29" s="19">
        <v>0</v>
      </c>
      <c r="R29" s="19">
        <v>2</v>
      </c>
      <c r="S29" s="19">
        <v>0</v>
      </c>
      <c r="T29" s="19">
        <v>2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237</v>
      </c>
      <c r="AC29" s="19">
        <v>0</v>
      </c>
      <c r="AD29" s="19">
        <v>146</v>
      </c>
      <c r="AE29" s="19">
        <v>91</v>
      </c>
      <c r="AF29" s="19">
        <v>0</v>
      </c>
    </row>
    <row r="30" spans="2:32" ht="20.100000000000001" customHeight="1" thickBot="1" x14ac:dyDescent="0.25">
      <c r="B30" s="5" t="s">
        <v>213</v>
      </c>
      <c r="C30" s="27">
        <v>90</v>
      </c>
      <c r="D30" s="27">
        <v>0</v>
      </c>
      <c r="E30" s="27">
        <v>46</v>
      </c>
      <c r="F30" s="27">
        <v>44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2</v>
      </c>
      <c r="N30" s="27">
        <v>0</v>
      </c>
      <c r="O30" s="27">
        <v>1</v>
      </c>
      <c r="P30" s="27">
        <v>1</v>
      </c>
      <c r="Q30" s="27">
        <v>0</v>
      </c>
      <c r="R30" s="27">
        <v>1</v>
      </c>
      <c r="S30" s="27">
        <v>0</v>
      </c>
      <c r="T30" s="27">
        <v>1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93</v>
      </c>
      <c r="AC30" s="27">
        <v>0</v>
      </c>
      <c r="AD30" s="27">
        <v>48</v>
      </c>
      <c r="AE30" s="27">
        <v>45</v>
      </c>
      <c r="AF30" s="27">
        <v>0</v>
      </c>
    </row>
    <row r="31" spans="2:32" ht="20.100000000000001" customHeight="1" thickBot="1" x14ac:dyDescent="0.25">
      <c r="B31" s="6" t="s">
        <v>214</v>
      </c>
      <c r="C31" s="29">
        <v>25</v>
      </c>
      <c r="D31" s="29">
        <v>0</v>
      </c>
      <c r="E31" s="29">
        <v>19</v>
      </c>
      <c r="F31" s="29">
        <v>6</v>
      </c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29">
        <v>0</v>
      </c>
      <c r="P31" s="29">
        <v>0</v>
      </c>
      <c r="Q31" s="29">
        <v>0</v>
      </c>
      <c r="R31" s="29">
        <v>1</v>
      </c>
      <c r="S31" s="29">
        <v>0</v>
      </c>
      <c r="T31" s="29">
        <v>1</v>
      </c>
      <c r="U31" s="29">
        <v>0</v>
      </c>
      <c r="V31" s="29">
        <v>0</v>
      </c>
      <c r="W31" s="29">
        <v>0</v>
      </c>
      <c r="X31" s="29">
        <v>0</v>
      </c>
      <c r="Y31" s="29">
        <v>0</v>
      </c>
      <c r="Z31" s="29">
        <v>0</v>
      </c>
      <c r="AA31" s="29">
        <v>0</v>
      </c>
      <c r="AB31" s="29">
        <v>26</v>
      </c>
      <c r="AC31" s="29">
        <v>0</v>
      </c>
      <c r="AD31" s="29">
        <v>20</v>
      </c>
      <c r="AE31" s="29">
        <v>6</v>
      </c>
      <c r="AF31" s="29">
        <v>0</v>
      </c>
    </row>
    <row r="32" spans="2:32" ht="20.100000000000001" customHeight="1" thickBot="1" x14ac:dyDescent="0.25">
      <c r="B32" s="4" t="s">
        <v>215</v>
      </c>
      <c r="C32" s="29">
        <v>75</v>
      </c>
      <c r="D32" s="29">
        <v>0</v>
      </c>
      <c r="E32" s="29">
        <v>71</v>
      </c>
      <c r="F32" s="29">
        <v>4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v>0</v>
      </c>
      <c r="R32" s="29">
        <v>2</v>
      </c>
      <c r="S32" s="29">
        <v>0</v>
      </c>
      <c r="T32" s="29">
        <v>2</v>
      </c>
      <c r="U32" s="29">
        <v>0</v>
      </c>
      <c r="V32" s="29">
        <v>0</v>
      </c>
      <c r="W32" s="29">
        <v>0</v>
      </c>
      <c r="X32" s="29">
        <v>0</v>
      </c>
      <c r="Y32" s="29">
        <v>0</v>
      </c>
      <c r="Z32" s="29">
        <v>0</v>
      </c>
      <c r="AA32" s="29">
        <v>0</v>
      </c>
      <c r="AB32" s="29">
        <v>77</v>
      </c>
      <c r="AC32" s="29">
        <v>0</v>
      </c>
      <c r="AD32" s="29">
        <v>73</v>
      </c>
      <c r="AE32" s="29">
        <v>4</v>
      </c>
      <c r="AF32" s="29">
        <v>0</v>
      </c>
    </row>
    <row r="33" spans="2:32" ht="20.100000000000001" customHeight="1" thickBot="1" x14ac:dyDescent="0.25">
      <c r="B33" s="4" t="s">
        <v>216</v>
      </c>
      <c r="C33" s="28">
        <v>57</v>
      </c>
      <c r="D33" s="28">
        <v>0</v>
      </c>
      <c r="E33" s="28">
        <v>40</v>
      </c>
      <c r="F33" s="28">
        <v>17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1</v>
      </c>
      <c r="N33" s="28">
        <v>0</v>
      </c>
      <c r="O33" s="28">
        <v>1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58</v>
      </c>
      <c r="AC33" s="28">
        <v>0</v>
      </c>
      <c r="AD33" s="28">
        <v>41</v>
      </c>
      <c r="AE33" s="28">
        <v>17</v>
      </c>
      <c r="AF33" s="28">
        <v>0</v>
      </c>
    </row>
    <row r="34" spans="2:32" ht="20.100000000000001" customHeight="1" thickBot="1" x14ac:dyDescent="0.25">
      <c r="B34" s="4" t="s">
        <v>217</v>
      </c>
      <c r="C34" s="19">
        <v>36</v>
      </c>
      <c r="D34" s="19">
        <v>0</v>
      </c>
      <c r="E34" s="19">
        <v>31</v>
      </c>
      <c r="F34" s="19">
        <v>5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19">
        <v>0</v>
      </c>
      <c r="W34" s="19">
        <v>0</v>
      </c>
      <c r="X34" s="19">
        <v>0</v>
      </c>
      <c r="Y34" s="19">
        <v>0</v>
      </c>
      <c r="Z34" s="19">
        <v>0</v>
      </c>
      <c r="AA34" s="19">
        <v>0</v>
      </c>
      <c r="AB34" s="19">
        <v>36</v>
      </c>
      <c r="AC34" s="19">
        <v>0</v>
      </c>
      <c r="AD34" s="19">
        <v>31</v>
      </c>
      <c r="AE34" s="19">
        <v>5</v>
      </c>
      <c r="AF34" s="19">
        <v>0</v>
      </c>
    </row>
    <row r="35" spans="2:32" ht="20.100000000000001" customHeight="1" thickBot="1" x14ac:dyDescent="0.25">
      <c r="B35" s="4" t="s">
        <v>218</v>
      </c>
      <c r="C35" s="19">
        <v>27</v>
      </c>
      <c r="D35" s="19">
        <v>0</v>
      </c>
      <c r="E35" s="19">
        <v>27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27</v>
      </c>
      <c r="AC35" s="19">
        <v>0</v>
      </c>
      <c r="AD35" s="19">
        <v>27</v>
      </c>
      <c r="AE35" s="19">
        <v>0</v>
      </c>
      <c r="AF35" s="19">
        <v>0</v>
      </c>
    </row>
    <row r="36" spans="2:32" ht="20.100000000000001" customHeight="1" thickBot="1" x14ac:dyDescent="0.25">
      <c r="B36" s="4" t="s">
        <v>219</v>
      </c>
      <c r="C36" s="19">
        <v>21</v>
      </c>
      <c r="D36" s="19">
        <v>0</v>
      </c>
      <c r="E36" s="19">
        <v>16</v>
      </c>
      <c r="F36" s="19">
        <v>5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2</v>
      </c>
      <c r="N36" s="19">
        <v>0</v>
      </c>
      <c r="O36" s="19">
        <v>2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0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19">
        <v>0</v>
      </c>
      <c r="AB36" s="19">
        <v>23</v>
      </c>
      <c r="AC36" s="19">
        <v>0</v>
      </c>
      <c r="AD36" s="19">
        <v>18</v>
      </c>
      <c r="AE36" s="19">
        <v>5</v>
      </c>
      <c r="AF36" s="19">
        <v>0</v>
      </c>
    </row>
    <row r="37" spans="2:32" ht="20.100000000000001" customHeight="1" thickBot="1" x14ac:dyDescent="0.25">
      <c r="B37" s="4" t="s">
        <v>220</v>
      </c>
      <c r="C37" s="19">
        <v>19</v>
      </c>
      <c r="D37" s="19">
        <v>0</v>
      </c>
      <c r="E37" s="19">
        <v>18</v>
      </c>
      <c r="F37" s="19">
        <v>1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2</v>
      </c>
      <c r="N37" s="19">
        <v>0</v>
      </c>
      <c r="O37" s="19">
        <v>2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19">
        <v>0</v>
      </c>
      <c r="Y37" s="19">
        <v>0</v>
      </c>
      <c r="Z37" s="19">
        <v>0</v>
      </c>
      <c r="AA37" s="19">
        <v>0</v>
      </c>
      <c r="AB37" s="19">
        <v>21</v>
      </c>
      <c r="AC37" s="19">
        <v>0</v>
      </c>
      <c r="AD37" s="19">
        <v>20</v>
      </c>
      <c r="AE37" s="19">
        <v>1</v>
      </c>
      <c r="AF37" s="19">
        <v>0</v>
      </c>
    </row>
    <row r="38" spans="2:32" ht="20.100000000000001" customHeight="1" thickBot="1" x14ac:dyDescent="0.25">
      <c r="B38" s="4" t="s">
        <v>221</v>
      </c>
      <c r="C38" s="19">
        <v>132</v>
      </c>
      <c r="D38" s="19">
        <v>0</v>
      </c>
      <c r="E38" s="19">
        <v>47</v>
      </c>
      <c r="F38" s="19">
        <v>85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19">
        <v>0</v>
      </c>
      <c r="X38" s="19">
        <v>0</v>
      </c>
      <c r="Y38" s="19">
        <v>0</v>
      </c>
      <c r="Z38" s="19">
        <v>0</v>
      </c>
      <c r="AA38" s="19">
        <v>0</v>
      </c>
      <c r="AB38" s="19">
        <v>132</v>
      </c>
      <c r="AC38" s="19">
        <v>0</v>
      </c>
      <c r="AD38" s="19">
        <v>47</v>
      </c>
      <c r="AE38" s="19">
        <v>85</v>
      </c>
      <c r="AF38" s="19">
        <v>0</v>
      </c>
    </row>
    <row r="39" spans="2:32" ht="20.100000000000001" customHeight="1" thickBot="1" x14ac:dyDescent="0.25">
      <c r="B39" s="4" t="s">
        <v>222</v>
      </c>
      <c r="C39" s="19">
        <v>26</v>
      </c>
      <c r="D39" s="19">
        <v>0</v>
      </c>
      <c r="E39" s="19">
        <v>23</v>
      </c>
      <c r="F39" s="19">
        <v>3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  <c r="X39" s="19">
        <v>0</v>
      </c>
      <c r="Y39" s="19">
        <v>0</v>
      </c>
      <c r="Z39" s="19">
        <v>0</v>
      </c>
      <c r="AA39" s="19">
        <v>0</v>
      </c>
      <c r="AB39" s="19">
        <v>26</v>
      </c>
      <c r="AC39" s="19">
        <v>0</v>
      </c>
      <c r="AD39" s="19">
        <v>23</v>
      </c>
      <c r="AE39" s="19">
        <v>3</v>
      </c>
      <c r="AF39" s="19">
        <v>0</v>
      </c>
    </row>
    <row r="40" spans="2:32" ht="20.100000000000001" customHeight="1" thickBot="1" x14ac:dyDescent="0.25">
      <c r="B40" s="4" t="s">
        <v>223</v>
      </c>
      <c r="C40" s="19">
        <v>84</v>
      </c>
      <c r="D40" s="19">
        <v>0</v>
      </c>
      <c r="E40" s="19">
        <v>65</v>
      </c>
      <c r="F40" s="19">
        <v>19</v>
      </c>
      <c r="G40" s="19">
        <v>0</v>
      </c>
      <c r="H40" s="19">
        <v>1</v>
      </c>
      <c r="I40" s="19">
        <v>0</v>
      </c>
      <c r="J40" s="19">
        <v>1</v>
      </c>
      <c r="K40" s="19">
        <v>0</v>
      </c>
      <c r="L40" s="19">
        <v>0</v>
      </c>
      <c r="M40" s="19">
        <v>2</v>
      </c>
      <c r="N40" s="19">
        <v>0</v>
      </c>
      <c r="O40" s="19">
        <v>2</v>
      </c>
      <c r="P40" s="19">
        <v>0</v>
      </c>
      <c r="Q40" s="19">
        <v>0</v>
      </c>
      <c r="R40" s="19">
        <v>0</v>
      </c>
      <c r="S40" s="19">
        <v>0</v>
      </c>
      <c r="T40" s="19">
        <v>0</v>
      </c>
      <c r="U40" s="19">
        <v>0</v>
      </c>
      <c r="V40" s="19">
        <v>0</v>
      </c>
      <c r="W40" s="19">
        <v>0</v>
      </c>
      <c r="X40" s="19">
        <v>0</v>
      </c>
      <c r="Y40" s="19">
        <v>0</v>
      </c>
      <c r="Z40" s="19">
        <v>0</v>
      </c>
      <c r="AA40" s="19">
        <v>0</v>
      </c>
      <c r="AB40" s="19">
        <v>87</v>
      </c>
      <c r="AC40" s="19">
        <v>0</v>
      </c>
      <c r="AD40" s="19">
        <v>68</v>
      </c>
      <c r="AE40" s="19">
        <v>19</v>
      </c>
      <c r="AF40" s="19">
        <v>0</v>
      </c>
    </row>
    <row r="41" spans="2:32" ht="20.100000000000001" customHeight="1" thickBot="1" x14ac:dyDescent="0.25">
      <c r="B41" s="4" t="s">
        <v>224</v>
      </c>
      <c r="C41" s="19">
        <v>98</v>
      </c>
      <c r="D41" s="19">
        <v>1</v>
      </c>
      <c r="E41" s="19">
        <v>63</v>
      </c>
      <c r="F41" s="19">
        <v>34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13</v>
      </c>
      <c r="N41" s="19">
        <v>0</v>
      </c>
      <c r="O41" s="19">
        <v>13</v>
      </c>
      <c r="P41" s="19">
        <v>0</v>
      </c>
      <c r="Q41" s="19">
        <v>0</v>
      </c>
      <c r="R41" s="19">
        <v>0</v>
      </c>
      <c r="S41" s="19">
        <v>0</v>
      </c>
      <c r="T41" s="19">
        <v>0</v>
      </c>
      <c r="U41" s="19">
        <v>0</v>
      </c>
      <c r="V41" s="19">
        <v>0</v>
      </c>
      <c r="W41" s="19">
        <v>0</v>
      </c>
      <c r="X41" s="19">
        <v>0</v>
      </c>
      <c r="Y41" s="19">
        <v>0</v>
      </c>
      <c r="Z41" s="19">
        <v>0</v>
      </c>
      <c r="AA41" s="19">
        <v>0</v>
      </c>
      <c r="AB41" s="19">
        <v>111</v>
      </c>
      <c r="AC41" s="19">
        <v>1</v>
      </c>
      <c r="AD41" s="19">
        <v>76</v>
      </c>
      <c r="AE41" s="19">
        <v>34</v>
      </c>
      <c r="AF41" s="19">
        <v>0</v>
      </c>
    </row>
    <row r="42" spans="2:32" ht="20.100000000000001" customHeight="1" thickBot="1" x14ac:dyDescent="0.25">
      <c r="B42" s="4" t="s">
        <v>225</v>
      </c>
      <c r="C42" s="19">
        <v>39</v>
      </c>
      <c r="D42" s="19">
        <v>0</v>
      </c>
      <c r="E42" s="19">
        <v>38</v>
      </c>
      <c r="F42" s="19">
        <v>1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1</v>
      </c>
      <c r="N42" s="19">
        <v>0</v>
      </c>
      <c r="O42" s="19">
        <v>1</v>
      </c>
      <c r="P42" s="19">
        <v>0</v>
      </c>
      <c r="Q42" s="19">
        <v>0</v>
      </c>
      <c r="R42" s="19">
        <v>3</v>
      </c>
      <c r="S42" s="19">
        <v>0</v>
      </c>
      <c r="T42" s="19">
        <v>3</v>
      </c>
      <c r="U42" s="19">
        <v>0</v>
      </c>
      <c r="V42" s="19">
        <v>0</v>
      </c>
      <c r="W42" s="19">
        <v>0</v>
      </c>
      <c r="X42" s="19">
        <v>0</v>
      </c>
      <c r="Y42" s="19">
        <v>0</v>
      </c>
      <c r="Z42" s="19">
        <v>0</v>
      </c>
      <c r="AA42" s="19">
        <v>0</v>
      </c>
      <c r="AB42" s="19">
        <v>43</v>
      </c>
      <c r="AC42" s="19">
        <v>0</v>
      </c>
      <c r="AD42" s="19">
        <v>42</v>
      </c>
      <c r="AE42" s="19">
        <v>1</v>
      </c>
      <c r="AF42" s="19">
        <v>0</v>
      </c>
    </row>
    <row r="43" spans="2:32" ht="20.100000000000001" customHeight="1" thickBot="1" x14ac:dyDescent="0.25">
      <c r="B43" s="4" t="s">
        <v>226</v>
      </c>
      <c r="C43" s="19">
        <v>36</v>
      </c>
      <c r="D43" s="19">
        <v>0</v>
      </c>
      <c r="E43" s="19">
        <v>23</v>
      </c>
      <c r="F43" s="19">
        <v>13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  <c r="V43" s="19">
        <v>0</v>
      </c>
      <c r="W43" s="19">
        <v>0</v>
      </c>
      <c r="X43" s="19">
        <v>0</v>
      </c>
      <c r="Y43" s="19">
        <v>0</v>
      </c>
      <c r="Z43" s="19">
        <v>0</v>
      </c>
      <c r="AA43" s="19">
        <v>0</v>
      </c>
      <c r="AB43" s="19">
        <v>36</v>
      </c>
      <c r="AC43" s="19">
        <v>0</v>
      </c>
      <c r="AD43" s="19">
        <v>23</v>
      </c>
      <c r="AE43" s="19">
        <v>13</v>
      </c>
      <c r="AF43" s="19">
        <v>0</v>
      </c>
    </row>
    <row r="44" spans="2:32" ht="20.100000000000001" customHeight="1" thickBot="1" x14ac:dyDescent="0.25">
      <c r="B44" s="4" t="s">
        <v>227</v>
      </c>
      <c r="C44" s="19">
        <v>119</v>
      </c>
      <c r="D44" s="19">
        <v>0</v>
      </c>
      <c r="E44" s="19">
        <v>86</v>
      </c>
      <c r="F44" s="19">
        <v>33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9">
        <v>0</v>
      </c>
      <c r="T44" s="19">
        <v>0</v>
      </c>
      <c r="U44" s="19">
        <v>0</v>
      </c>
      <c r="V44" s="19">
        <v>0</v>
      </c>
      <c r="W44" s="19">
        <v>0</v>
      </c>
      <c r="X44" s="19">
        <v>0</v>
      </c>
      <c r="Y44" s="19">
        <v>0</v>
      </c>
      <c r="Z44" s="19">
        <v>0</v>
      </c>
      <c r="AA44" s="19">
        <v>0</v>
      </c>
      <c r="AB44" s="19">
        <v>119</v>
      </c>
      <c r="AC44" s="19">
        <v>0</v>
      </c>
      <c r="AD44" s="19">
        <v>86</v>
      </c>
      <c r="AE44" s="19">
        <v>33</v>
      </c>
      <c r="AF44" s="19">
        <v>0</v>
      </c>
    </row>
    <row r="45" spans="2:32" ht="20.100000000000001" customHeight="1" thickBot="1" x14ac:dyDescent="0.25">
      <c r="B45" s="4" t="s">
        <v>228</v>
      </c>
      <c r="C45" s="19">
        <v>796</v>
      </c>
      <c r="D45" s="19">
        <v>8</v>
      </c>
      <c r="E45" s="19">
        <v>368</v>
      </c>
      <c r="F45" s="19">
        <v>420</v>
      </c>
      <c r="G45" s="19">
        <v>0</v>
      </c>
      <c r="H45" s="19">
        <v>1</v>
      </c>
      <c r="I45" s="19">
        <v>0</v>
      </c>
      <c r="J45" s="19">
        <v>1</v>
      </c>
      <c r="K45" s="19">
        <v>0</v>
      </c>
      <c r="L45" s="19">
        <v>0</v>
      </c>
      <c r="M45" s="19">
        <v>5</v>
      </c>
      <c r="N45" s="19">
        <v>0</v>
      </c>
      <c r="O45" s="19">
        <v>5</v>
      </c>
      <c r="P45" s="19">
        <v>0</v>
      </c>
      <c r="Q45" s="19">
        <v>0</v>
      </c>
      <c r="R45" s="19">
        <v>0</v>
      </c>
      <c r="S45" s="19">
        <v>0</v>
      </c>
      <c r="T45" s="19">
        <v>0</v>
      </c>
      <c r="U45" s="19">
        <v>0</v>
      </c>
      <c r="V45" s="19">
        <v>0</v>
      </c>
      <c r="W45" s="19">
        <v>0</v>
      </c>
      <c r="X45" s="19">
        <v>0</v>
      </c>
      <c r="Y45" s="19">
        <v>0</v>
      </c>
      <c r="Z45" s="19">
        <v>0</v>
      </c>
      <c r="AA45" s="19">
        <v>0</v>
      </c>
      <c r="AB45" s="19">
        <v>802</v>
      </c>
      <c r="AC45" s="19">
        <v>8</v>
      </c>
      <c r="AD45" s="19">
        <v>374</v>
      </c>
      <c r="AE45" s="19">
        <v>420</v>
      </c>
      <c r="AF45" s="19">
        <v>0</v>
      </c>
    </row>
    <row r="46" spans="2:32" ht="20.100000000000001" customHeight="1" thickBot="1" x14ac:dyDescent="0.25">
      <c r="B46" s="4" t="s">
        <v>229</v>
      </c>
      <c r="C46" s="19">
        <v>149</v>
      </c>
      <c r="D46" s="19">
        <v>0</v>
      </c>
      <c r="E46" s="19">
        <v>64</v>
      </c>
      <c r="F46" s="19">
        <v>85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1</v>
      </c>
      <c r="N46" s="19">
        <v>0</v>
      </c>
      <c r="O46" s="19">
        <v>1</v>
      </c>
      <c r="P46" s="19">
        <v>0</v>
      </c>
      <c r="Q46" s="19">
        <v>0</v>
      </c>
      <c r="R46" s="19">
        <v>0</v>
      </c>
      <c r="S46" s="19">
        <v>0</v>
      </c>
      <c r="T46" s="19">
        <v>0</v>
      </c>
      <c r="U46" s="19">
        <v>0</v>
      </c>
      <c r="V46" s="19">
        <v>0</v>
      </c>
      <c r="W46" s="19">
        <v>0</v>
      </c>
      <c r="X46" s="19">
        <v>0</v>
      </c>
      <c r="Y46" s="19">
        <v>0</v>
      </c>
      <c r="Z46" s="19">
        <v>0</v>
      </c>
      <c r="AA46" s="19">
        <v>0</v>
      </c>
      <c r="AB46" s="19">
        <v>150</v>
      </c>
      <c r="AC46" s="19">
        <v>0</v>
      </c>
      <c r="AD46" s="19">
        <v>65</v>
      </c>
      <c r="AE46" s="19">
        <v>85</v>
      </c>
      <c r="AF46" s="19">
        <v>0</v>
      </c>
    </row>
    <row r="47" spans="2:32" ht="20.100000000000001" customHeight="1" thickBot="1" x14ac:dyDescent="0.25">
      <c r="B47" s="4" t="s">
        <v>230</v>
      </c>
      <c r="C47" s="19">
        <v>92</v>
      </c>
      <c r="D47" s="19">
        <v>0</v>
      </c>
      <c r="E47" s="19">
        <v>56</v>
      </c>
      <c r="F47" s="19">
        <v>36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3</v>
      </c>
      <c r="N47" s="19">
        <v>0</v>
      </c>
      <c r="O47" s="19">
        <v>3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95</v>
      </c>
      <c r="AC47" s="19">
        <v>0</v>
      </c>
      <c r="AD47" s="19">
        <v>59</v>
      </c>
      <c r="AE47" s="19">
        <v>36</v>
      </c>
      <c r="AF47" s="19">
        <v>0</v>
      </c>
    </row>
    <row r="48" spans="2:32" ht="20.100000000000001" customHeight="1" thickBot="1" x14ac:dyDescent="0.25">
      <c r="B48" s="4" t="s">
        <v>231</v>
      </c>
      <c r="C48" s="19">
        <v>144</v>
      </c>
      <c r="D48" s="19">
        <v>0</v>
      </c>
      <c r="E48" s="19">
        <v>82</v>
      </c>
      <c r="F48" s="19">
        <v>62</v>
      </c>
      <c r="G48" s="19">
        <v>0</v>
      </c>
      <c r="H48" s="19">
        <v>2</v>
      </c>
      <c r="I48" s="19">
        <v>0</v>
      </c>
      <c r="J48" s="19">
        <v>1</v>
      </c>
      <c r="K48" s="19">
        <v>1</v>
      </c>
      <c r="L48" s="19">
        <v>0</v>
      </c>
      <c r="M48" s="19">
        <v>9</v>
      </c>
      <c r="N48" s="19">
        <v>0</v>
      </c>
      <c r="O48" s="19">
        <v>9</v>
      </c>
      <c r="P48" s="19">
        <v>0</v>
      </c>
      <c r="Q48" s="19">
        <v>0</v>
      </c>
      <c r="R48" s="19">
        <v>0</v>
      </c>
      <c r="S48" s="19">
        <v>0</v>
      </c>
      <c r="T48" s="19">
        <v>0</v>
      </c>
      <c r="U48" s="19">
        <v>0</v>
      </c>
      <c r="V48" s="19">
        <v>0</v>
      </c>
      <c r="W48" s="19">
        <v>0</v>
      </c>
      <c r="X48" s="19">
        <v>0</v>
      </c>
      <c r="Y48" s="19">
        <v>0</v>
      </c>
      <c r="Z48" s="19">
        <v>0</v>
      </c>
      <c r="AA48" s="19">
        <v>0</v>
      </c>
      <c r="AB48" s="19">
        <v>155</v>
      </c>
      <c r="AC48" s="19">
        <v>0</v>
      </c>
      <c r="AD48" s="19">
        <v>92</v>
      </c>
      <c r="AE48" s="19">
        <v>63</v>
      </c>
      <c r="AF48" s="19">
        <v>0</v>
      </c>
    </row>
    <row r="49" spans="2:32" ht="20.100000000000001" customHeight="1" thickBot="1" x14ac:dyDescent="0.25">
      <c r="B49" s="4" t="s">
        <v>232</v>
      </c>
      <c r="C49" s="19">
        <v>485</v>
      </c>
      <c r="D49" s="19">
        <v>0</v>
      </c>
      <c r="E49" s="19">
        <v>398</v>
      </c>
      <c r="F49" s="19">
        <v>87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29</v>
      </c>
      <c r="N49" s="19">
        <v>0</v>
      </c>
      <c r="O49" s="19">
        <v>29</v>
      </c>
      <c r="P49" s="19">
        <v>0</v>
      </c>
      <c r="Q49" s="19">
        <v>0</v>
      </c>
      <c r="R49" s="19">
        <v>0</v>
      </c>
      <c r="S49" s="19">
        <v>0</v>
      </c>
      <c r="T49" s="19">
        <v>0</v>
      </c>
      <c r="U49" s="19">
        <v>0</v>
      </c>
      <c r="V49" s="19">
        <v>0</v>
      </c>
      <c r="W49" s="19">
        <v>0</v>
      </c>
      <c r="X49" s="19">
        <v>0</v>
      </c>
      <c r="Y49" s="19">
        <v>0</v>
      </c>
      <c r="Z49" s="19">
        <v>0</v>
      </c>
      <c r="AA49" s="19">
        <v>0</v>
      </c>
      <c r="AB49" s="19">
        <v>514</v>
      </c>
      <c r="AC49" s="19">
        <v>0</v>
      </c>
      <c r="AD49" s="19">
        <v>427</v>
      </c>
      <c r="AE49" s="19">
        <v>87</v>
      </c>
      <c r="AF49" s="19">
        <v>0</v>
      </c>
    </row>
    <row r="50" spans="2:32" ht="20.100000000000001" customHeight="1" thickBot="1" x14ac:dyDescent="0.25">
      <c r="B50" s="4" t="s">
        <v>233</v>
      </c>
      <c r="C50" s="19">
        <v>87</v>
      </c>
      <c r="D50" s="19">
        <v>0</v>
      </c>
      <c r="E50" s="19">
        <v>81</v>
      </c>
      <c r="F50" s="19">
        <v>6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4</v>
      </c>
      <c r="N50" s="19">
        <v>0</v>
      </c>
      <c r="O50" s="19">
        <v>4</v>
      </c>
      <c r="P50" s="19">
        <v>0</v>
      </c>
      <c r="Q50" s="19">
        <v>0</v>
      </c>
      <c r="R50" s="19">
        <v>0</v>
      </c>
      <c r="S50" s="19">
        <v>0</v>
      </c>
      <c r="T50" s="19">
        <v>0</v>
      </c>
      <c r="U50" s="19">
        <v>0</v>
      </c>
      <c r="V50" s="19">
        <v>0</v>
      </c>
      <c r="W50" s="19">
        <v>0</v>
      </c>
      <c r="X50" s="19">
        <v>0</v>
      </c>
      <c r="Y50" s="19">
        <v>0</v>
      </c>
      <c r="Z50" s="19">
        <v>0</v>
      </c>
      <c r="AA50" s="19">
        <v>0</v>
      </c>
      <c r="AB50" s="19">
        <v>91</v>
      </c>
      <c r="AC50" s="19">
        <v>0</v>
      </c>
      <c r="AD50" s="19">
        <v>85</v>
      </c>
      <c r="AE50" s="19">
        <v>6</v>
      </c>
      <c r="AF50" s="19">
        <v>0</v>
      </c>
    </row>
    <row r="51" spans="2:32" ht="20.100000000000001" customHeight="1" thickBot="1" x14ac:dyDescent="0.25">
      <c r="B51" s="4" t="s">
        <v>234</v>
      </c>
      <c r="C51" s="19">
        <v>679</v>
      </c>
      <c r="D51" s="19">
        <v>7</v>
      </c>
      <c r="E51" s="19">
        <v>527</v>
      </c>
      <c r="F51" s="19">
        <v>145</v>
      </c>
      <c r="G51" s="19">
        <v>0</v>
      </c>
      <c r="H51" s="19">
        <v>2</v>
      </c>
      <c r="I51" s="19">
        <v>0</v>
      </c>
      <c r="J51" s="19">
        <v>1</v>
      </c>
      <c r="K51" s="19">
        <v>1</v>
      </c>
      <c r="L51" s="19">
        <v>0</v>
      </c>
      <c r="M51" s="19">
        <v>20</v>
      </c>
      <c r="N51" s="19">
        <v>0</v>
      </c>
      <c r="O51" s="19">
        <v>19</v>
      </c>
      <c r="P51" s="19">
        <v>1</v>
      </c>
      <c r="Q51" s="19">
        <v>0</v>
      </c>
      <c r="R51" s="19">
        <v>15</v>
      </c>
      <c r="S51" s="19">
        <v>0</v>
      </c>
      <c r="T51" s="19">
        <v>15</v>
      </c>
      <c r="U51" s="19">
        <v>0</v>
      </c>
      <c r="V51" s="19">
        <v>0</v>
      </c>
      <c r="W51" s="19">
        <v>0</v>
      </c>
      <c r="X51" s="19">
        <v>0</v>
      </c>
      <c r="Y51" s="19">
        <v>0</v>
      </c>
      <c r="Z51" s="19">
        <v>0</v>
      </c>
      <c r="AA51" s="19">
        <v>0</v>
      </c>
      <c r="AB51" s="19">
        <v>716</v>
      </c>
      <c r="AC51" s="19">
        <v>7</v>
      </c>
      <c r="AD51" s="19">
        <v>562</v>
      </c>
      <c r="AE51" s="19">
        <v>147</v>
      </c>
      <c r="AF51" s="19">
        <v>0</v>
      </c>
    </row>
    <row r="52" spans="2:32" ht="20.100000000000001" customHeight="1" thickBot="1" x14ac:dyDescent="0.25">
      <c r="B52" s="4" t="s">
        <v>235</v>
      </c>
      <c r="C52" s="19">
        <v>120</v>
      </c>
      <c r="D52" s="19">
        <v>1</v>
      </c>
      <c r="E52" s="19">
        <v>98</v>
      </c>
      <c r="F52" s="19">
        <v>21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2</v>
      </c>
      <c r="N52" s="19">
        <v>0</v>
      </c>
      <c r="O52" s="19">
        <v>2</v>
      </c>
      <c r="P52" s="19">
        <v>0</v>
      </c>
      <c r="Q52" s="19">
        <v>0</v>
      </c>
      <c r="R52" s="19">
        <v>0</v>
      </c>
      <c r="S52" s="19">
        <v>0</v>
      </c>
      <c r="T52" s="19">
        <v>0</v>
      </c>
      <c r="U52" s="19">
        <v>0</v>
      </c>
      <c r="V52" s="19">
        <v>0</v>
      </c>
      <c r="W52" s="19">
        <v>0</v>
      </c>
      <c r="X52" s="19">
        <v>0</v>
      </c>
      <c r="Y52" s="19">
        <v>0</v>
      </c>
      <c r="Z52" s="19">
        <v>0</v>
      </c>
      <c r="AA52" s="19">
        <v>0</v>
      </c>
      <c r="AB52" s="19">
        <v>122</v>
      </c>
      <c r="AC52" s="19">
        <v>1</v>
      </c>
      <c r="AD52" s="19">
        <v>100</v>
      </c>
      <c r="AE52" s="19">
        <v>21</v>
      </c>
      <c r="AF52" s="19">
        <v>0</v>
      </c>
    </row>
    <row r="53" spans="2:32" ht="20.100000000000001" customHeight="1" thickBot="1" x14ac:dyDescent="0.25">
      <c r="B53" s="4" t="s">
        <v>236</v>
      </c>
      <c r="C53" s="19">
        <v>74</v>
      </c>
      <c r="D53" s="19">
        <v>0</v>
      </c>
      <c r="E53" s="19">
        <v>65</v>
      </c>
      <c r="F53" s="19">
        <v>9</v>
      </c>
      <c r="G53" s="19">
        <v>0</v>
      </c>
      <c r="H53" s="19">
        <v>2</v>
      </c>
      <c r="I53" s="19">
        <v>0</v>
      </c>
      <c r="J53" s="19">
        <v>1</v>
      </c>
      <c r="K53" s="19">
        <v>1</v>
      </c>
      <c r="L53" s="19">
        <v>0</v>
      </c>
      <c r="M53" s="19">
        <v>2</v>
      </c>
      <c r="N53" s="19">
        <v>0</v>
      </c>
      <c r="O53" s="19">
        <v>2</v>
      </c>
      <c r="P53" s="19">
        <v>0</v>
      </c>
      <c r="Q53" s="19">
        <v>0</v>
      </c>
      <c r="R53" s="19">
        <v>0</v>
      </c>
      <c r="S53" s="19">
        <v>0</v>
      </c>
      <c r="T53" s="19">
        <v>0</v>
      </c>
      <c r="U53" s="19">
        <v>0</v>
      </c>
      <c r="V53" s="19">
        <v>0</v>
      </c>
      <c r="W53" s="19">
        <v>0</v>
      </c>
      <c r="X53" s="19">
        <v>0</v>
      </c>
      <c r="Y53" s="19">
        <v>0</v>
      </c>
      <c r="Z53" s="19">
        <v>0</v>
      </c>
      <c r="AA53" s="19">
        <v>0</v>
      </c>
      <c r="AB53" s="19">
        <v>78</v>
      </c>
      <c r="AC53" s="19">
        <v>0</v>
      </c>
      <c r="AD53" s="19">
        <v>68</v>
      </c>
      <c r="AE53" s="19">
        <v>10</v>
      </c>
      <c r="AF53" s="19">
        <v>0</v>
      </c>
    </row>
    <row r="54" spans="2:32" ht="20.100000000000001" customHeight="1" thickBot="1" x14ac:dyDescent="0.25">
      <c r="B54" s="4" t="s">
        <v>237</v>
      </c>
      <c r="C54" s="19">
        <v>153</v>
      </c>
      <c r="D54" s="19">
        <v>0</v>
      </c>
      <c r="E54" s="19">
        <v>112</v>
      </c>
      <c r="F54" s="19">
        <v>41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47</v>
      </c>
      <c r="N54" s="19">
        <v>0</v>
      </c>
      <c r="O54" s="19">
        <v>45</v>
      </c>
      <c r="P54" s="19">
        <v>2</v>
      </c>
      <c r="Q54" s="19">
        <v>0</v>
      </c>
      <c r="R54" s="19">
        <v>0</v>
      </c>
      <c r="S54" s="19">
        <v>0</v>
      </c>
      <c r="T54" s="19">
        <v>0</v>
      </c>
      <c r="U54" s="19">
        <v>0</v>
      </c>
      <c r="V54" s="19">
        <v>0</v>
      </c>
      <c r="W54" s="19">
        <v>0</v>
      </c>
      <c r="X54" s="19">
        <v>0</v>
      </c>
      <c r="Y54" s="19">
        <v>0</v>
      </c>
      <c r="Z54" s="19">
        <v>0</v>
      </c>
      <c r="AA54" s="19">
        <v>0</v>
      </c>
      <c r="AB54" s="19">
        <v>200</v>
      </c>
      <c r="AC54" s="19">
        <v>0</v>
      </c>
      <c r="AD54" s="19">
        <v>157</v>
      </c>
      <c r="AE54" s="19">
        <v>43</v>
      </c>
      <c r="AF54" s="19">
        <v>0</v>
      </c>
    </row>
    <row r="55" spans="2:32" ht="20.100000000000001" customHeight="1" thickBot="1" x14ac:dyDescent="0.25">
      <c r="B55" s="4" t="s">
        <v>238</v>
      </c>
      <c r="C55" s="19">
        <v>52</v>
      </c>
      <c r="D55" s="19">
        <v>0</v>
      </c>
      <c r="E55" s="19">
        <v>28</v>
      </c>
      <c r="F55" s="19">
        <v>24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  <c r="V55" s="19">
        <v>0</v>
      </c>
      <c r="W55" s="19">
        <v>0</v>
      </c>
      <c r="X55" s="19">
        <v>0</v>
      </c>
      <c r="Y55" s="19">
        <v>0</v>
      </c>
      <c r="Z55" s="19">
        <v>0</v>
      </c>
      <c r="AA55" s="19">
        <v>0</v>
      </c>
      <c r="AB55" s="19">
        <v>52</v>
      </c>
      <c r="AC55" s="19">
        <v>0</v>
      </c>
      <c r="AD55" s="19">
        <v>28</v>
      </c>
      <c r="AE55" s="19">
        <v>24</v>
      </c>
      <c r="AF55" s="19">
        <v>0</v>
      </c>
    </row>
    <row r="56" spans="2:32" ht="20.100000000000001" customHeight="1" thickBot="1" x14ac:dyDescent="0.25">
      <c r="B56" s="4" t="s">
        <v>239</v>
      </c>
      <c r="C56" s="19">
        <v>53</v>
      </c>
      <c r="D56" s="19">
        <v>0</v>
      </c>
      <c r="E56" s="19">
        <v>45</v>
      </c>
      <c r="F56" s="19">
        <v>8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2</v>
      </c>
      <c r="N56" s="19">
        <v>0</v>
      </c>
      <c r="O56" s="19">
        <v>2</v>
      </c>
      <c r="P56" s="19">
        <v>0</v>
      </c>
      <c r="Q56" s="19">
        <v>0</v>
      </c>
      <c r="R56" s="19">
        <v>0</v>
      </c>
      <c r="S56" s="19">
        <v>0</v>
      </c>
      <c r="T56" s="19">
        <v>0</v>
      </c>
      <c r="U56" s="19">
        <v>0</v>
      </c>
      <c r="V56" s="19">
        <v>0</v>
      </c>
      <c r="W56" s="19">
        <v>0</v>
      </c>
      <c r="X56" s="19">
        <v>0</v>
      </c>
      <c r="Y56" s="19">
        <v>0</v>
      </c>
      <c r="Z56" s="19">
        <v>0</v>
      </c>
      <c r="AA56" s="19">
        <v>0</v>
      </c>
      <c r="AB56" s="19">
        <v>55</v>
      </c>
      <c r="AC56" s="19">
        <v>0</v>
      </c>
      <c r="AD56" s="19">
        <v>47</v>
      </c>
      <c r="AE56" s="19">
        <v>8</v>
      </c>
      <c r="AF56" s="19">
        <v>0</v>
      </c>
    </row>
    <row r="57" spans="2:32" ht="20.100000000000001" customHeight="1" thickBot="1" x14ac:dyDescent="0.25">
      <c r="B57" s="4" t="s">
        <v>240</v>
      </c>
      <c r="C57" s="19">
        <v>140</v>
      </c>
      <c r="D57" s="19">
        <v>0</v>
      </c>
      <c r="E57" s="19">
        <v>69</v>
      </c>
      <c r="F57" s="19">
        <v>71</v>
      </c>
      <c r="G57" s="19">
        <v>0</v>
      </c>
      <c r="H57" s="19">
        <v>2</v>
      </c>
      <c r="I57" s="19">
        <v>0</v>
      </c>
      <c r="J57" s="19">
        <v>0</v>
      </c>
      <c r="K57" s="19">
        <v>2</v>
      </c>
      <c r="L57" s="19">
        <v>0</v>
      </c>
      <c r="M57" s="19">
        <v>2</v>
      </c>
      <c r="N57" s="19">
        <v>0</v>
      </c>
      <c r="O57" s="19">
        <v>2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19">
        <v>0</v>
      </c>
      <c r="V57" s="19">
        <v>0</v>
      </c>
      <c r="W57" s="19">
        <v>0</v>
      </c>
      <c r="X57" s="19">
        <v>0</v>
      </c>
      <c r="Y57" s="19">
        <v>0</v>
      </c>
      <c r="Z57" s="19">
        <v>0</v>
      </c>
      <c r="AA57" s="19">
        <v>0</v>
      </c>
      <c r="AB57" s="19">
        <v>144</v>
      </c>
      <c r="AC57" s="19">
        <v>0</v>
      </c>
      <c r="AD57" s="19">
        <v>71</v>
      </c>
      <c r="AE57" s="19">
        <v>73</v>
      </c>
      <c r="AF57" s="19">
        <v>0</v>
      </c>
    </row>
    <row r="58" spans="2:32" ht="20.100000000000001" customHeight="1" thickBot="1" x14ac:dyDescent="0.25">
      <c r="B58" s="4" t="s">
        <v>241</v>
      </c>
      <c r="C58" s="19">
        <v>1310</v>
      </c>
      <c r="D58" s="19">
        <v>1</v>
      </c>
      <c r="E58" s="19">
        <v>616</v>
      </c>
      <c r="F58" s="19">
        <v>693</v>
      </c>
      <c r="G58" s="19">
        <v>0</v>
      </c>
      <c r="H58" s="19">
        <v>8</v>
      </c>
      <c r="I58" s="19">
        <v>0</v>
      </c>
      <c r="J58" s="19">
        <v>4</v>
      </c>
      <c r="K58" s="19">
        <v>4</v>
      </c>
      <c r="L58" s="19">
        <v>0</v>
      </c>
      <c r="M58" s="19">
        <v>52</v>
      </c>
      <c r="N58" s="19">
        <v>0</v>
      </c>
      <c r="O58" s="19">
        <v>48</v>
      </c>
      <c r="P58" s="19">
        <v>4</v>
      </c>
      <c r="Q58" s="19">
        <v>0</v>
      </c>
      <c r="R58" s="19">
        <v>5</v>
      </c>
      <c r="S58" s="19">
        <v>0</v>
      </c>
      <c r="T58" s="19">
        <v>5</v>
      </c>
      <c r="U58" s="19">
        <v>0</v>
      </c>
      <c r="V58" s="19">
        <v>0</v>
      </c>
      <c r="W58" s="19">
        <v>0</v>
      </c>
      <c r="X58" s="19">
        <v>0</v>
      </c>
      <c r="Y58" s="19">
        <v>0</v>
      </c>
      <c r="Z58" s="19">
        <v>0</v>
      </c>
      <c r="AA58" s="19">
        <v>0</v>
      </c>
      <c r="AB58" s="19">
        <v>1375</v>
      </c>
      <c r="AC58" s="19">
        <v>1</v>
      </c>
      <c r="AD58" s="19">
        <v>673</v>
      </c>
      <c r="AE58" s="19">
        <v>701</v>
      </c>
      <c r="AF58" s="19">
        <v>0</v>
      </c>
    </row>
    <row r="59" spans="2:32" ht="20.100000000000001" customHeight="1" thickBot="1" x14ac:dyDescent="0.25">
      <c r="B59" s="4" t="s">
        <v>242</v>
      </c>
      <c r="C59" s="19">
        <v>360</v>
      </c>
      <c r="D59" s="19">
        <v>0</v>
      </c>
      <c r="E59" s="19">
        <v>298</v>
      </c>
      <c r="F59" s="19">
        <v>62</v>
      </c>
      <c r="G59" s="19">
        <v>0</v>
      </c>
      <c r="H59" s="19">
        <v>2</v>
      </c>
      <c r="I59" s="19">
        <v>0</v>
      </c>
      <c r="J59" s="19">
        <v>2</v>
      </c>
      <c r="K59" s="19">
        <v>0</v>
      </c>
      <c r="L59" s="19">
        <v>0</v>
      </c>
      <c r="M59" s="19">
        <v>31</v>
      </c>
      <c r="N59" s="19">
        <v>0</v>
      </c>
      <c r="O59" s="19">
        <v>31</v>
      </c>
      <c r="P59" s="19">
        <v>0</v>
      </c>
      <c r="Q59" s="19">
        <v>0</v>
      </c>
      <c r="R59" s="19">
        <v>0</v>
      </c>
      <c r="S59" s="19">
        <v>0</v>
      </c>
      <c r="T59" s="19">
        <v>0</v>
      </c>
      <c r="U59" s="19">
        <v>0</v>
      </c>
      <c r="V59" s="19">
        <v>0</v>
      </c>
      <c r="W59" s="19">
        <v>0</v>
      </c>
      <c r="X59" s="19">
        <v>0</v>
      </c>
      <c r="Y59" s="19">
        <v>0</v>
      </c>
      <c r="Z59" s="19">
        <v>0</v>
      </c>
      <c r="AA59" s="19">
        <v>0</v>
      </c>
      <c r="AB59" s="19">
        <v>393</v>
      </c>
      <c r="AC59" s="19">
        <v>0</v>
      </c>
      <c r="AD59" s="19">
        <v>331</v>
      </c>
      <c r="AE59" s="19">
        <v>62</v>
      </c>
      <c r="AF59" s="19">
        <v>0</v>
      </c>
    </row>
    <row r="60" spans="2:32" ht="20.100000000000001" customHeight="1" thickBot="1" x14ac:dyDescent="0.25">
      <c r="B60" s="4" t="s">
        <v>243</v>
      </c>
      <c r="C60" s="19">
        <v>98</v>
      </c>
      <c r="D60" s="19">
        <v>0</v>
      </c>
      <c r="E60" s="19">
        <v>67</v>
      </c>
      <c r="F60" s="19">
        <v>31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19">
        <v>0</v>
      </c>
      <c r="S60" s="19">
        <v>0</v>
      </c>
      <c r="T60" s="19">
        <v>0</v>
      </c>
      <c r="U60" s="19">
        <v>0</v>
      </c>
      <c r="V60" s="19">
        <v>0</v>
      </c>
      <c r="W60" s="19">
        <v>0</v>
      </c>
      <c r="X60" s="19">
        <v>0</v>
      </c>
      <c r="Y60" s="19">
        <v>0</v>
      </c>
      <c r="Z60" s="19">
        <v>0</v>
      </c>
      <c r="AA60" s="19">
        <v>0</v>
      </c>
      <c r="AB60" s="19">
        <v>98</v>
      </c>
      <c r="AC60" s="19">
        <v>0</v>
      </c>
      <c r="AD60" s="19">
        <v>67</v>
      </c>
      <c r="AE60" s="19">
        <v>31</v>
      </c>
      <c r="AF60" s="19">
        <v>0</v>
      </c>
    </row>
    <row r="61" spans="2:32" ht="20.100000000000001" customHeight="1" thickBot="1" x14ac:dyDescent="0.25">
      <c r="B61" s="4" t="s">
        <v>244</v>
      </c>
      <c r="C61" s="19">
        <v>42</v>
      </c>
      <c r="D61" s="19">
        <v>0</v>
      </c>
      <c r="E61" s="19">
        <v>33</v>
      </c>
      <c r="F61" s="19">
        <v>9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v>0</v>
      </c>
      <c r="R61" s="19">
        <v>0</v>
      </c>
      <c r="S61" s="19">
        <v>0</v>
      </c>
      <c r="T61" s="19">
        <v>0</v>
      </c>
      <c r="U61" s="19">
        <v>0</v>
      </c>
      <c r="V61" s="19">
        <v>0</v>
      </c>
      <c r="W61" s="19">
        <v>0</v>
      </c>
      <c r="X61" s="19">
        <v>0</v>
      </c>
      <c r="Y61" s="19">
        <v>0</v>
      </c>
      <c r="Z61" s="19">
        <v>0</v>
      </c>
      <c r="AA61" s="19">
        <v>0</v>
      </c>
      <c r="AB61" s="19">
        <v>42</v>
      </c>
      <c r="AC61" s="19">
        <v>0</v>
      </c>
      <c r="AD61" s="19">
        <v>33</v>
      </c>
      <c r="AE61" s="19">
        <v>9</v>
      </c>
      <c r="AF61" s="19">
        <v>0</v>
      </c>
    </row>
    <row r="62" spans="2:32" ht="20.100000000000001" customHeight="1" thickBot="1" x14ac:dyDescent="0.25">
      <c r="B62" s="4" t="s">
        <v>270</v>
      </c>
      <c r="C62" s="19">
        <v>56</v>
      </c>
      <c r="D62" s="19">
        <v>0</v>
      </c>
      <c r="E62" s="19">
        <v>41</v>
      </c>
      <c r="F62" s="19">
        <v>15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>
        <v>0</v>
      </c>
      <c r="R62" s="19">
        <v>0</v>
      </c>
      <c r="S62" s="19">
        <v>0</v>
      </c>
      <c r="T62" s="19">
        <v>0</v>
      </c>
      <c r="U62" s="19">
        <v>0</v>
      </c>
      <c r="V62" s="19">
        <v>0</v>
      </c>
      <c r="W62" s="19">
        <v>0</v>
      </c>
      <c r="X62" s="19">
        <v>0</v>
      </c>
      <c r="Y62" s="19">
        <v>0</v>
      </c>
      <c r="Z62" s="19">
        <v>0</v>
      </c>
      <c r="AA62" s="19">
        <v>0</v>
      </c>
      <c r="AB62" s="19">
        <v>56</v>
      </c>
      <c r="AC62" s="19">
        <v>0</v>
      </c>
      <c r="AD62" s="19">
        <v>41</v>
      </c>
      <c r="AE62" s="19">
        <v>15</v>
      </c>
      <c r="AF62" s="19">
        <v>0</v>
      </c>
    </row>
    <row r="63" spans="2:32" ht="20.100000000000001" customHeight="1" thickBot="1" x14ac:dyDescent="0.25">
      <c r="B63" s="4" t="s">
        <v>246</v>
      </c>
      <c r="C63" s="19">
        <v>157</v>
      </c>
      <c r="D63" s="19">
        <v>0</v>
      </c>
      <c r="E63" s="19">
        <v>110</v>
      </c>
      <c r="F63" s="19">
        <v>47</v>
      </c>
      <c r="G63" s="19">
        <v>0</v>
      </c>
      <c r="H63" s="19">
        <v>1</v>
      </c>
      <c r="I63" s="19">
        <v>0</v>
      </c>
      <c r="J63" s="19">
        <v>0</v>
      </c>
      <c r="K63" s="19">
        <v>1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1</v>
      </c>
      <c r="S63" s="19">
        <v>0</v>
      </c>
      <c r="T63" s="19">
        <v>1</v>
      </c>
      <c r="U63" s="19">
        <v>0</v>
      </c>
      <c r="V63" s="19">
        <v>0</v>
      </c>
      <c r="W63" s="19">
        <v>0</v>
      </c>
      <c r="X63" s="19">
        <v>0</v>
      </c>
      <c r="Y63" s="19">
        <v>0</v>
      </c>
      <c r="Z63" s="19">
        <v>0</v>
      </c>
      <c r="AA63" s="19">
        <v>0</v>
      </c>
      <c r="AB63" s="19">
        <v>159</v>
      </c>
      <c r="AC63" s="19">
        <v>0</v>
      </c>
      <c r="AD63" s="19">
        <v>111</v>
      </c>
      <c r="AE63" s="19">
        <v>48</v>
      </c>
      <c r="AF63" s="19">
        <v>0</v>
      </c>
    </row>
    <row r="64" spans="2:32" ht="20.100000000000001" customHeight="1" thickBot="1" x14ac:dyDescent="0.25">
      <c r="B64" s="4" t="s">
        <v>247</v>
      </c>
      <c r="C64" s="19">
        <v>56</v>
      </c>
      <c r="D64" s="19">
        <v>0</v>
      </c>
      <c r="E64" s="19">
        <v>50</v>
      </c>
      <c r="F64" s="19">
        <v>6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1</v>
      </c>
      <c r="N64" s="19">
        <v>0</v>
      </c>
      <c r="O64" s="19">
        <v>1</v>
      </c>
      <c r="P64" s="19">
        <v>0</v>
      </c>
      <c r="Q64" s="19">
        <v>0</v>
      </c>
      <c r="R64" s="19">
        <v>0</v>
      </c>
      <c r="S64" s="19">
        <v>0</v>
      </c>
      <c r="T64" s="19">
        <v>0</v>
      </c>
      <c r="U64" s="19">
        <v>0</v>
      </c>
      <c r="V64" s="19">
        <v>0</v>
      </c>
      <c r="W64" s="19">
        <v>0</v>
      </c>
      <c r="X64" s="19">
        <v>0</v>
      </c>
      <c r="Y64" s="19">
        <v>0</v>
      </c>
      <c r="Z64" s="19">
        <v>0</v>
      </c>
      <c r="AA64" s="19">
        <v>0</v>
      </c>
      <c r="AB64" s="19">
        <v>57</v>
      </c>
      <c r="AC64" s="19">
        <v>0</v>
      </c>
      <c r="AD64" s="19">
        <v>51</v>
      </c>
      <c r="AE64" s="19">
        <v>6</v>
      </c>
      <c r="AF64" s="19">
        <v>0</v>
      </c>
    </row>
    <row r="65" spans="2:32" ht="20.100000000000001" customHeight="1" thickBot="1" x14ac:dyDescent="0.25">
      <c r="B65" s="7" t="s">
        <v>22</v>
      </c>
      <c r="C65" s="9">
        <f>SUM(C15:C64)</f>
        <v>9130</v>
      </c>
      <c r="D65" s="9">
        <f t="shared" ref="D65:AF65" si="0">SUM(D15:D64)</f>
        <v>55</v>
      </c>
      <c r="E65" s="9">
        <f t="shared" si="0"/>
        <v>6128</v>
      </c>
      <c r="F65" s="9">
        <f t="shared" si="0"/>
        <v>2947</v>
      </c>
      <c r="G65" s="9">
        <f t="shared" si="0"/>
        <v>0</v>
      </c>
      <c r="H65" s="9">
        <f t="shared" si="0"/>
        <v>29</v>
      </c>
      <c r="I65" s="9">
        <f t="shared" si="0"/>
        <v>0</v>
      </c>
      <c r="J65" s="9">
        <f t="shared" si="0"/>
        <v>14</v>
      </c>
      <c r="K65" s="9">
        <f t="shared" si="0"/>
        <v>15</v>
      </c>
      <c r="L65" s="9">
        <f t="shared" si="0"/>
        <v>0</v>
      </c>
      <c r="M65" s="9">
        <f t="shared" si="0"/>
        <v>408</v>
      </c>
      <c r="N65" s="9">
        <f t="shared" si="0"/>
        <v>0</v>
      </c>
      <c r="O65" s="9">
        <f t="shared" si="0"/>
        <v>394</v>
      </c>
      <c r="P65" s="9">
        <f t="shared" si="0"/>
        <v>14</v>
      </c>
      <c r="Q65" s="9">
        <f t="shared" si="0"/>
        <v>0</v>
      </c>
      <c r="R65" s="9">
        <f t="shared" si="0"/>
        <v>124</v>
      </c>
      <c r="S65" s="9">
        <f t="shared" si="0"/>
        <v>0</v>
      </c>
      <c r="T65" s="9">
        <f t="shared" si="0"/>
        <v>121</v>
      </c>
      <c r="U65" s="9">
        <f t="shared" si="0"/>
        <v>3</v>
      </c>
      <c r="V65" s="9">
        <f t="shared" si="0"/>
        <v>0</v>
      </c>
      <c r="W65" s="9">
        <f t="shared" si="0"/>
        <v>0</v>
      </c>
      <c r="X65" s="9">
        <f t="shared" si="0"/>
        <v>0</v>
      </c>
      <c r="Y65" s="9">
        <f t="shared" si="0"/>
        <v>0</v>
      </c>
      <c r="Z65" s="9">
        <f t="shared" si="0"/>
        <v>0</v>
      </c>
      <c r="AA65" s="9">
        <f t="shared" si="0"/>
        <v>0</v>
      </c>
      <c r="AB65" s="9">
        <f t="shared" si="0"/>
        <v>9691</v>
      </c>
      <c r="AC65" s="9">
        <f t="shared" si="0"/>
        <v>55</v>
      </c>
      <c r="AD65" s="9">
        <f t="shared" si="0"/>
        <v>6657</v>
      </c>
      <c r="AE65" s="9">
        <f t="shared" si="0"/>
        <v>2979</v>
      </c>
      <c r="AF65" s="9">
        <f t="shared" si="0"/>
        <v>0</v>
      </c>
    </row>
    <row r="66" spans="2:32" x14ac:dyDescent="0.2">
      <c r="C66" s="49"/>
    </row>
    <row r="68" spans="2:32" x14ac:dyDescent="0.2">
      <c r="B68" s="48"/>
    </row>
  </sheetData>
  <mergeCells count="24">
    <mergeCell ref="W12:AA12"/>
    <mergeCell ref="AB12:AF12"/>
    <mergeCell ref="L13:L14"/>
    <mergeCell ref="C12:G12"/>
    <mergeCell ref="H12:L12"/>
    <mergeCell ref="M12:Q12"/>
    <mergeCell ref="R12:V12"/>
    <mergeCell ref="C13:C14"/>
    <mergeCell ref="D13:F13"/>
    <mergeCell ref="G13:G14"/>
    <mergeCell ref="H13:H14"/>
    <mergeCell ref="I13:K13"/>
    <mergeCell ref="AF13:AF14"/>
    <mergeCell ref="M13:M14"/>
    <mergeCell ref="N13:P13"/>
    <mergeCell ref="Q13:Q14"/>
    <mergeCell ref="AA13:AA14"/>
    <mergeCell ref="AB13:AB14"/>
    <mergeCell ref="AC13:AE13"/>
    <mergeCell ref="R13:R14"/>
    <mergeCell ref="S13:U13"/>
    <mergeCell ref="V13:V14"/>
    <mergeCell ref="W13:W14"/>
    <mergeCell ref="X13:Z13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1:V65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5" width="12.25" bestFit="1" customWidth="1"/>
    <col min="6" max="6" width="9.75" bestFit="1" customWidth="1"/>
    <col min="7" max="7" width="16.375" bestFit="1" customWidth="1"/>
    <col min="8" max="10" width="12.25" bestFit="1" customWidth="1"/>
    <col min="11" max="11" width="9.75" bestFit="1" customWidth="1"/>
    <col min="12" max="12" width="16.375" bestFit="1" customWidth="1"/>
    <col min="13" max="15" width="12.25" bestFit="1" customWidth="1"/>
    <col min="16" max="16" width="9.75" bestFit="1" customWidth="1"/>
    <col min="17" max="17" width="16.375" bestFit="1" customWidth="1"/>
    <col min="18" max="20" width="12.25" bestFit="1" customWidth="1"/>
    <col min="21" max="21" width="9.75" bestFit="1" customWidth="1"/>
    <col min="22" max="22" width="16.375" bestFit="1" customWidth="1"/>
  </cols>
  <sheetData>
    <row r="11" spans="2:22" ht="24" customHeight="1" x14ac:dyDescent="0.2"/>
    <row r="12" spans="2:22" ht="39.75" customHeight="1" x14ac:dyDescent="0.2">
      <c r="C12" s="88" t="s">
        <v>60</v>
      </c>
      <c r="D12" s="88"/>
      <c r="E12" s="88"/>
      <c r="F12" s="88"/>
      <c r="G12" s="88"/>
      <c r="H12" s="88" t="s">
        <v>176</v>
      </c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</row>
    <row r="13" spans="2:22" ht="39.75" customHeight="1" x14ac:dyDescent="0.2">
      <c r="C13" s="88"/>
      <c r="D13" s="88"/>
      <c r="E13" s="88"/>
      <c r="F13" s="88"/>
      <c r="G13" s="88"/>
      <c r="H13" s="88" t="s">
        <v>178</v>
      </c>
      <c r="I13" s="88"/>
      <c r="J13" s="88"/>
      <c r="K13" s="88"/>
      <c r="L13" s="90"/>
      <c r="M13" s="88" t="s">
        <v>179</v>
      </c>
      <c r="N13" s="88"/>
      <c r="O13" s="88"/>
      <c r="P13" s="88"/>
      <c r="Q13" s="90"/>
      <c r="R13" s="88" t="s">
        <v>180</v>
      </c>
      <c r="S13" s="88"/>
      <c r="T13" s="88"/>
      <c r="U13" s="88"/>
      <c r="V13" s="90"/>
    </row>
    <row r="14" spans="2:22" ht="45" customHeight="1" x14ac:dyDescent="0.2">
      <c r="C14" s="15" t="s">
        <v>171</v>
      </c>
      <c r="D14" s="15" t="s">
        <v>172</v>
      </c>
      <c r="E14" s="15" t="s">
        <v>181</v>
      </c>
      <c r="F14" s="15" t="s">
        <v>182</v>
      </c>
      <c r="G14" s="15" t="s">
        <v>175</v>
      </c>
      <c r="H14" s="15" t="s">
        <v>171</v>
      </c>
      <c r="I14" s="15" t="s">
        <v>172</v>
      </c>
      <c r="J14" s="15" t="s">
        <v>181</v>
      </c>
      <c r="K14" s="15" t="s">
        <v>182</v>
      </c>
      <c r="L14" s="15" t="s">
        <v>175</v>
      </c>
      <c r="M14" s="15" t="s">
        <v>171</v>
      </c>
      <c r="N14" s="15" t="s">
        <v>172</v>
      </c>
      <c r="O14" s="15" t="s">
        <v>181</v>
      </c>
      <c r="P14" s="15" t="s">
        <v>182</v>
      </c>
      <c r="Q14" s="15" t="s">
        <v>175</v>
      </c>
      <c r="R14" s="15" t="s">
        <v>171</v>
      </c>
      <c r="S14" s="15" t="s">
        <v>172</v>
      </c>
      <c r="T14" s="15" t="s">
        <v>181</v>
      </c>
      <c r="U14" s="15" t="s">
        <v>182</v>
      </c>
      <c r="V14" s="15" t="s">
        <v>175</v>
      </c>
    </row>
    <row r="15" spans="2:22" ht="20.100000000000001" customHeight="1" thickBot="1" x14ac:dyDescent="0.25">
      <c r="B15" s="3" t="s">
        <v>198</v>
      </c>
      <c r="C15" s="31">
        <f>IF('Órdenes según Instancia'!AB15=0,"-",('Órdenes según Instancia'!C15/'Órdenes según Instancia'!AB15))</f>
        <v>0.91078066914498146</v>
      </c>
      <c r="D15" s="31">
        <f>IF('Órdenes según Instancia'!AB15=0,"-",('Órdenes según Instancia'!H15/'Órdenes según Instancia'!AB15))</f>
        <v>0</v>
      </c>
      <c r="E15" s="31">
        <f>IF('Órdenes según Instancia'!AB15=0,"-",('Órdenes según Instancia'!M15/'Órdenes según Instancia'!AB15))</f>
        <v>7.0631970260223054E-2</v>
      </c>
      <c r="F15" s="31">
        <f>IF('Órdenes según Instancia'!AB15=0,"-",('Órdenes según Instancia'!R15/'Órdenes según Instancia'!AB15))</f>
        <v>1.858736059479554E-2</v>
      </c>
      <c r="G15" s="31">
        <f>IF('Órdenes según Instancia'!AB15=0,"-",('Órdenes según Instancia'!W15/'Órdenes según Instancia'!AB15))</f>
        <v>0</v>
      </c>
      <c r="H15" s="31" t="str">
        <f>IF('Órdenes según Instancia'!AC15=0,"-",('Órdenes según Instancia'!D15/'Órdenes según Instancia'!AC15))</f>
        <v>-</v>
      </c>
      <c r="I15" s="31" t="str">
        <f>IF('Órdenes según Instancia'!AC15=0,"-",('Órdenes según Instancia'!I15/'Órdenes según Instancia'!AC15))</f>
        <v>-</v>
      </c>
      <c r="J15" s="31" t="str">
        <f>IF('Órdenes según Instancia'!AC15=0,"-",('Órdenes según Instancia'!N15/'Órdenes según Instancia'!AC15))</f>
        <v>-</v>
      </c>
      <c r="K15" s="31" t="str">
        <f>IF('Órdenes según Instancia'!AC15=0,"-",('Órdenes según Instancia'!S15/'Órdenes según Instancia'!AC15))</f>
        <v>-</v>
      </c>
      <c r="L15" s="31" t="str">
        <f>IF('Órdenes según Instancia'!AC15=0,"-",('Órdenes según Instancia'!X15/'Órdenes según Instancia'!AC15))</f>
        <v>-</v>
      </c>
      <c r="M15" s="31">
        <f>IF('Órdenes según Instancia'!AD15=0,"-",('Órdenes según Instancia'!E15/'Órdenes según Instancia'!AD15))</f>
        <v>0.9336283185840708</v>
      </c>
      <c r="N15" s="31">
        <f>IF('Órdenes según Instancia'!AD15=0,"-",('Órdenes según Instancia'!J15/'Órdenes según Instancia'!AD15))</f>
        <v>0</v>
      </c>
      <c r="O15" s="31">
        <f>IF('Órdenes según Instancia'!AD15=0,"-",('Órdenes según Instancia'!O15/'Órdenes según Instancia'!AD15))</f>
        <v>5.7522123893805309E-2</v>
      </c>
      <c r="P15" s="31">
        <f>IF('Órdenes según Instancia'!AD15=0,"-",('Órdenes según Instancia'!T15/'Órdenes según Instancia'!AD15))</f>
        <v>8.8495575221238937E-3</v>
      </c>
      <c r="Q15" s="31">
        <f>IF('Órdenes según Instancia'!AD15=0,"-",('Órdenes según Instancia'!Y15/'Órdenes según Instancia'!AD15))</f>
        <v>0</v>
      </c>
      <c r="R15" s="31">
        <f>IF('Órdenes según Instancia'!AE15=0,"-",('Órdenes según Instancia'!F15/'Órdenes según Instancia'!AE15))</f>
        <v>0.79069767441860461</v>
      </c>
      <c r="S15" s="31">
        <f>IF('Órdenes según Instancia'!AE15=0,"-",('Órdenes según Instancia'!K15/'Órdenes según Instancia'!AE15))</f>
        <v>0</v>
      </c>
      <c r="T15" s="31">
        <f>IF('Órdenes según Instancia'!AE15=0,"-",('Órdenes según Instancia'!P15/'Órdenes según Instancia'!AE15))</f>
        <v>0.13953488372093023</v>
      </c>
      <c r="U15" s="31">
        <f>IF('Órdenes según Instancia'!AE15=0,"-",('Órdenes según Instancia'!U15/('Órdenes según Instancia'!AE15)))</f>
        <v>6.9767441860465115E-2</v>
      </c>
      <c r="V15" s="31">
        <f>IF('Órdenes según Instancia'!AE15=0,"-",('Órdenes según Instancia'!Z15/'Órdenes según Instancia'!AE15))</f>
        <v>0</v>
      </c>
    </row>
    <row r="16" spans="2:22" ht="20.100000000000001" customHeight="1" thickBot="1" x14ac:dyDescent="0.25">
      <c r="B16" s="4" t="s">
        <v>199</v>
      </c>
      <c r="C16" s="31">
        <f>IF('Órdenes según Instancia'!AB16=0,"-",('Órdenes según Instancia'!C16/'Órdenes según Instancia'!AB16))</f>
        <v>0.95283018867924529</v>
      </c>
      <c r="D16" s="31">
        <f>IF('Órdenes según Instancia'!AB16=0,"-",('Órdenes según Instancia'!H16/'Órdenes según Instancia'!AB16))</f>
        <v>0</v>
      </c>
      <c r="E16" s="31">
        <f>IF('Órdenes según Instancia'!AB16=0,"-",('Órdenes según Instancia'!M16/'Órdenes según Instancia'!AB16))</f>
        <v>4.716981132075472E-2</v>
      </c>
      <c r="F16" s="31">
        <f>IF('Órdenes según Instancia'!AB16=0,"-",('Órdenes según Instancia'!R16/'Órdenes según Instancia'!AB16))</f>
        <v>0</v>
      </c>
      <c r="G16" s="31">
        <f>IF('Órdenes según Instancia'!AB16=0,"-",('Órdenes según Instancia'!W16/'Órdenes según Instancia'!AB16))</f>
        <v>0</v>
      </c>
      <c r="H16" s="31">
        <f>IF('Órdenes según Instancia'!AC16=0,"-",('Órdenes según Instancia'!D16/'Órdenes según Instancia'!AC16))</f>
        <v>1</v>
      </c>
      <c r="I16" s="31">
        <f>IF('Órdenes según Instancia'!AC16=0,"-",('Órdenes según Instancia'!I16/'Órdenes según Instancia'!AC16))</f>
        <v>0</v>
      </c>
      <c r="J16" s="31">
        <f>IF('Órdenes según Instancia'!AC16=0,"-",('Órdenes según Instancia'!N16/'Órdenes según Instancia'!AC16))</f>
        <v>0</v>
      </c>
      <c r="K16" s="31">
        <f>IF('Órdenes según Instancia'!AC16=0,"-",('Órdenes según Instancia'!S16/'Órdenes según Instancia'!AC16))</f>
        <v>0</v>
      </c>
      <c r="L16" s="31">
        <f>IF('Órdenes según Instancia'!AC16=0,"-",('Órdenes según Instancia'!X16/'Órdenes según Instancia'!AC16))</f>
        <v>0</v>
      </c>
      <c r="M16" s="31">
        <f>IF('Órdenes según Instancia'!AD16=0,"-",('Órdenes según Instancia'!E16/'Órdenes según Instancia'!AD16))</f>
        <v>0.9438202247191011</v>
      </c>
      <c r="N16" s="31">
        <f>IF('Órdenes según Instancia'!AD16=0,"-",('Órdenes según Instancia'!J16/'Órdenes según Instancia'!AD16))</f>
        <v>0</v>
      </c>
      <c r="O16" s="31">
        <f>IF('Órdenes según Instancia'!AD16=0,"-",('Órdenes según Instancia'!O16/'Órdenes según Instancia'!AD16))</f>
        <v>5.6179775280898875E-2</v>
      </c>
      <c r="P16" s="31">
        <f>IF('Órdenes según Instancia'!AD16=0,"-",('Órdenes según Instancia'!T16/'Órdenes según Instancia'!AD16))</f>
        <v>0</v>
      </c>
      <c r="Q16" s="31">
        <f>IF('Órdenes según Instancia'!AD16=0,"-",('Órdenes según Instancia'!Y16/'Órdenes según Instancia'!AD16))</f>
        <v>0</v>
      </c>
      <c r="R16" s="31">
        <f>IF('Órdenes según Instancia'!AE16=0,"-",('Órdenes según Instancia'!F16/'Órdenes según Instancia'!AE16))</f>
        <v>1</v>
      </c>
      <c r="S16" s="31">
        <f>IF('Órdenes según Instancia'!AE16=0,"-",('Órdenes según Instancia'!K16/'Órdenes según Instancia'!AE16))</f>
        <v>0</v>
      </c>
      <c r="T16" s="31">
        <f>IF('Órdenes según Instancia'!AE16=0,"-",('Órdenes según Instancia'!P16/'Órdenes según Instancia'!AE16))</f>
        <v>0</v>
      </c>
      <c r="U16" s="31">
        <f>IF('Órdenes según Instancia'!AE16=0,"-",('Órdenes según Instancia'!U16/('Órdenes según Instancia'!AE16)))</f>
        <v>0</v>
      </c>
      <c r="V16" s="31">
        <f>IF('Órdenes según Instancia'!AE16=0,"-",('Órdenes según Instancia'!Z16/'Órdenes según Instancia'!AE16))</f>
        <v>0</v>
      </c>
    </row>
    <row r="17" spans="2:22" ht="20.100000000000001" customHeight="1" thickBot="1" x14ac:dyDescent="0.25">
      <c r="B17" s="4" t="s">
        <v>200</v>
      </c>
      <c r="C17" s="31">
        <f>IF('Órdenes según Instancia'!AB17=0,"-",('Órdenes según Instancia'!C17/'Órdenes según Instancia'!AB17))</f>
        <v>0.989247311827957</v>
      </c>
      <c r="D17" s="31">
        <f>IF('Órdenes según Instancia'!AB17=0,"-",('Órdenes según Instancia'!H17/'Órdenes según Instancia'!AB17))</f>
        <v>0</v>
      </c>
      <c r="E17" s="31">
        <f>IF('Órdenes según Instancia'!AB17=0,"-",('Órdenes según Instancia'!M17/'Órdenes según Instancia'!AB17))</f>
        <v>1.0752688172043012E-2</v>
      </c>
      <c r="F17" s="31">
        <f>IF('Órdenes según Instancia'!AB17=0,"-",('Órdenes según Instancia'!R17/'Órdenes según Instancia'!AB17))</f>
        <v>0</v>
      </c>
      <c r="G17" s="31">
        <f>IF('Órdenes según Instancia'!AB17=0,"-",('Órdenes según Instancia'!W17/'Órdenes según Instancia'!AB17))</f>
        <v>0</v>
      </c>
      <c r="H17" s="31" t="str">
        <f>IF('Órdenes según Instancia'!AC17=0,"-",('Órdenes según Instancia'!D17/'Órdenes según Instancia'!AC17))</f>
        <v>-</v>
      </c>
      <c r="I17" s="31" t="str">
        <f>IF('Órdenes según Instancia'!AC17=0,"-",('Órdenes según Instancia'!I17/'Órdenes según Instancia'!AC17))</f>
        <v>-</v>
      </c>
      <c r="J17" s="31" t="str">
        <f>IF('Órdenes según Instancia'!AC17=0,"-",('Órdenes según Instancia'!N17/'Órdenes según Instancia'!AC17))</f>
        <v>-</v>
      </c>
      <c r="K17" s="31" t="str">
        <f>IF('Órdenes según Instancia'!AC17=0,"-",('Órdenes según Instancia'!S17/'Órdenes según Instancia'!AC17))</f>
        <v>-</v>
      </c>
      <c r="L17" s="31" t="str">
        <f>IF('Órdenes según Instancia'!AC17=0,"-",('Órdenes según Instancia'!X17/'Órdenes según Instancia'!AC17))</f>
        <v>-</v>
      </c>
      <c r="M17" s="31">
        <f>IF('Órdenes según Instancia'!AD17=0,"-",('Órdenes según Instancia'!E17/'Órdenes según Instancia'!AD17))</f>
        <v>0.98701298701298701</v>
      </c>
      <c r="N17" s="31">
        <f>IF('Órdenes según Instancia'!AD17=0,"-",('Órdenes según Instancia'!J17/'Órdenes según Instancia'!AD17))</f>
        <v>0</v>
      </c>
      <c r="O17" s="31">
        <f>IF('Órdenes según Instancia'!AD17=0,"-",('Órdenes según Instancia'!O17/'Órdenes según Instancia'!AD17))</f>
        <v>1.2987012987012988E-2</v>
      </c>
      <c r="P17" s="31">
        <f>IF('Órdenes según Instancia'!AD17=0,"-",('Órdenes según Instancia'!T17/'Órdenes según Instancia'!AD17))</f>
        <v>0</v>
      </c>
      <c r="Q17" s="31">
        <f>IF('Órdenes según Instancia'!AD17=0,"-",('Órdenes según Instancia'!Y17/'Órdenes según Instancia'!AD17))</f>
        <v>0</v>
      </c>
      <c r="R17" s="31">
        <f>IF('Órdenes según Instancia'!AE17=0,"-",('Órdenes según Instancia'!F17/'Órdenes según Instancia'!AE17))</f>
        <v>1</v>
      </c>
      <c r="S17" s="31">
        <f>IF('Órdenes según Instancia'!AE17=0,"-",('Órdenes según Instancia'!K17/'Órdenes según Instancia'!AE17))</f>
        <v>0</v>
      </c>
      <c r="T17" s="31">
        <f>IF('Órdenes según Instancia'!AE17=0,"-",('Órdenes según Instancia'!P17/'Órdenes según Instancia'!AE17))</f>
        <v>0</v>
      </c>
      <c r="U17" s="31">
        <f>IF('Órdenes según Instancia'!AE17=0,"-",('Órdenes según Instancia'!U17/('Órdenes según Instancia'!AE17)))</f>
        <v>0</v>
      </c>
      <c r="V17" s="31">
        <f>IF('Órdenes según Instancia'!AE17=0,"-",('Órdenes según Instancia'!Z17/'Órdenes según Instancia'!AE17))</f>
        <v>0</v>
      </c>
    </row>
    <row r="18" spans="2:22" ht="20.100000000000001" customHeight="1" thickBot="1" x14ac:dyDescent="0.25">
      <c r="B18" s="4" t="s">
        <v>201</v>
      </c>
      <c r="C18" s="31">
        <f>IF('Órdenes según Instancia'!AB18=0,"-",('Órdenes según Instancia'!C18/'Órdenes según Instancia'!AB18))</f>
        <v>0.84805653710247353</v>
      </c>
      <c r="D18" s="31">
        <f>IF('Órdenes según Instancia'!AB18=0,"-",('Órdenes según Instancia'!H18/'Órdenes según Instancia'!AB18))</f>
        <v>0</v>
      </c>
      <c r="E18" s="31">
        <f>IF('Órdenes según Instancia'!AB18=0,"-",('Órdenes según Instancia'!M18/'Órdenes según Instancia'!AB18))</f>
        <v>4.5936395759717315E-2</v>
      </c>
      <c r="F18" s="31">
        <f>IF('Órdenes según Instancia'!AB18=0,"-",('Órdenes según Instancia'!R18/'Órdenes según Instancia'!AB18))</f>
        <v>0.10600706713780919</v>
      </c>
      <c r="G18" s="31">
        <f>IF('Órdenes según Instancia'!AB18=0,"-",('Órdenes según Instancia'!W18/'Órdenes según Instancia'!AB18))</f>
        <v>0</v>
      </c>
      <c r="H18" s="31" t="str">
        <f>IF('Órdenes según Instancia'!AC18=0,"-",('Órdenes según Instancia'!D18/'Órdenes según Instancia'!AC18))</f>
        <v>-</v>
      </c>
      <c r="I18" s="31" t="str">
        <f>IF('Órdenes según Instancia'!AC18=0,"-",('Órdenes según Instancia'!I18/'Órdenes según Instancia'!AC18))</f>
        <v>-</v>
      </c>
      <c r="J18" s="31" t="str">
        <f>IF('Órdenes según Instancia'!AC18=0,"-",('Órdenes según Instancia'!N18/'Órdenes según Instancia'!AC18))</f>
        <v>-</v>
      </c>
      <c r="K18" s="31" t="str">
        <f>IF('Órdenes según Instancia'!AC18=0,"-",('Órdenes según Instancia'!S18/'Órdenes según Instancia'!AC18))</f>
        <v>-</v>
      </c>
      <c r="L18" s="31" t="str">
        <f>IF('Órdenes según Instancia'!AC18=0,"-",('Órdenes según Instancia'!X18/'Órdenes según Instancia'!AC18))</f>
        <v>-</v>
      </c>
      <c r="M18" s="31">
        <f>IF('Órdenes según Instancia'!AD18=0,"-",('Órdenes según Instancia'!E18/'Órdenes según Instancia'!AD18))</f>
        <v>0.84587813620071683</v>
      </c>
      <c r="N18" s="31">
        <f>IF('Órdenes según Instancia'!AD18=0,"-",('Órdenes según Instancia'!J18/'Órdenes según Instancia'!AD18))</f>
        <v>0</v>
      </c>
      <c r="O18" s="31">
        <f>IF('Órdenes según Instancia'!AD18=0,"-",('Órdenes según Instancia'!O18/'Órdenes según Instancia'!AD18))</f>
        <v>4.6594982078853049E-2</v>
      </c>
      <c r="P18" s="31">
        <f>IF('Órdenes según Instancia'!AD18=0,"-",('Órdenes según Instancia'!T18/'Órdenes según Instancia'!AD18))</f>
        <v>0.10752688172043011</v>
      </c>
      <c r="Q18" s="31">
        <f>IF('Órdenes según Instancia'!AD18=0,"-",('Órdenes según Instancia'!Y18/'Órdenes según Instancia'!AD18))</f>
        <v>0</v>
      </c>
      <c r="R18" s="31">
        <f>IF('Órdenes según Instancia'!AE18=0,"-",('Órdenes según Instancia'!F18/'Órdenes según Instancia'!AE18))</f>
        <v>1</v>
      </c>
      <c r="S18" s="31">
        <f>IF('Órdenes según Instancia'!AE18=0,"-",('Órdenes según Instancia'!K18/'Órdenes según Instancia'!AE18))</f>
        <v>0</v>
      </c>
      <c r="T18" s="31">
        <f>IF('Órdenes según Instancia'!AE18=0,"-",('Órdenes según Instancia'!P18/'Órdenes según Instancia'!AE18))</f>
        <v>0</v>
      </c>
      <c r="U18" s="31">
        <f>IF('Órdenes según Instancia'!AE18=0,"-",('Órdenes según Instancia'!U18/('Órdenes según Instancia'!AE18)))</f>
        <v>0</v>
      </c>
      <c r="V18" s="31">
        <f>IF('Órdenes según Instancia'!AE18=0,"-",('Órdenes según Instancia'!Z18/'Órdenes según Instancia'!AE18))</f>
        <v>0</v>
      </c>
    </row>
    <row r="19" spans="2:22" ht="20.100000000000001" customHeight="1" thickBot="1" x14ac:dyDescent="0.25">
      <c r="B19" s="4" t="s">
        <v>202</v>
      </c>
      <c r="C19" s="31">
        <f>IF('Órdenes según Instancia'!AB19=0,"-",('Órdenes según Instancia'!C19/'Órdenes según Instancia'!AB19))</f>
        <v>0.84656084656084651</v>
      </c>
      <c r="D19" s="31">
        <f>IF('Órdenes según Instancia'!AB19=0,"-",('Órdenes según Instancia'!H19/'Órdenes según Instancia'!AB19))</f>
        <v>0</v>
      </c>
      <c r="E19" s="31">
        <f>IF('Órdenes según Instancia'!AB19=0,"-",('Órdenes según Instancia'!M19/'Órdenes según Instancia'!AB19))</f>
        <v>0.15343915343915343</v>
      </c>
      <c r="F19" s="31">
        <f>IF('Órdenes según Instancia'!AB19=0,"-",('Órdenes según Instancia'!R19/'Órdenes según Instancia'!AB19))</f>
        <v>0</v>
      </c>
      <c r="G19" s="31">
        <f>IF('Órdenes según Instancia'!AB19=0,"-",('Órdenes según Instancia'!W19/'Órdenes según Instancia'!AB19))</f>
        <v>0</v>
      </c>
      <c r="H19" s="31" t="str">
        <f>IF('Órdenes según Instancia'!AC19=0,"-",('Órdenes según Instancia'!D19/'Órdenes según Instancia'!AC19))</f>
        <v>-</v>
      </c>
      <c r="I19" s="31" t="str">
        <f>IF('Órdenes según Instancia'!AC19=0,"-",('Órdenes según Instancia'!I19/'Órdenes según Instancia'!AC19))</f>
        <v>-</v>
      </c>
      <c r="J19" s="31" t="str">
        <f>IF('Órdenes según Instancia'!AC19=0,"-",('Órdenes según Instancia'!N19/'Órdenes según Instancia'!AC19))</f>
        <v>-</v>
      </c>
      <c r="K19" s="31" t="str">
        <f>IF('Órdenes según Instancia'!AC19=0,"-",('Órdenes según Instancia'!S19/'Órdenes según Instancia'!AC19))</f>
        <v>-</v>
      </c>
      <c r="L19" s="31" t="str">
        <f>IF('Órdenes según Instancia'!AC19=0,"-",('Órdenes según Instancia'!X19/'Órdenes según Instancia'!AC19))</f>
        <v>-</v>
      </c>
      <c r="M19" s="31">
        <f>IF('Órdenes según Instancia'!AD19=0,"-",('Órdenes según Instancia'!E19/'Órdenes según Instancia'!AD19))</f>
        <v>0.8294117647058824</v>
      </c>
      <c r="N19" s="31">
        <f>IF('Órdenes según Instancia'!AD19=0,"-",('Órdenes según Instancia'!J19/'Órdenes según Instancia'!AD19))</f>
        <v>0</v>
      </c>
      <c r="O19" s="31">
        <f>IF('Órdenes según Instancia'!AD19=0,"-",('Órdenes según Instancia'!O19/'Órdenes según Instancia'!AD19))</f>
        <v>0.17058823529411765</v>
      </c>
      <c r="P19" s="31">
        <f>IF('Órdenes según Instancia'!AD19=0,"-",('Órdenes según Instancia'!T19/'Órdenes según Instancia'!AD19))</f>
        <v>0</v>
      </c>
      <c r="Q19" s="31">
        <f>IF('Órdenes según Instancia'!AD19=0,"-",('Órdenes según Instancia'!Y19/'Órdenes según Instancia'!AD19))</f>
        <v>0</v>
      </c>
      <c r="R19" s="31">
        <f>IF('Órdenes según Instancia'!AE19=0,"-",('Órdenes según Instancia'!F19/'Órdenes según Instancia'!AE19))</f>
        <v>1</v>
      </c>
      <c r="S19" s="31">
        <f>IF('Órdenes según Instancia'!AE19=0,"-",('Órdenes según Instancia'!K19/'Órdenes según Instancia'!AE19))</f>
        <v>0</v>
      </c>
      <c r="T19" s="31">
        <f>IF('Órdenes según Instancia'!AE19=0,"-",('Órdenes según Instancia'!P19/'Órdenes según Instancia'!AE19))</f>
        <v>0</v>
      </c>
      <c r="U19" s="31">
        <f>IF('Órdenes según Instancia'!AE19=0,"-",('Órdenes según Instancia'!U19/('Órdenes según Instancia'!AE19)))</f>
        <v>0</v>
      </c>
      <c r="V19" s="31">
        <f>IF('Órdenes según Instancia'!AE19=0,"-",('Órdenes según Instancia'!Z19/'Órdenes según Instancia'!AE19))</f>
        <v>0</v>
      </c>
    </row>
    <row r="20" spans="2:22" ht="20.100000000000001" customHeight="1" thickBot="1" x14ac:dyDescent="0.25">
      <c r="B20" s="4" t="s">
        <v>203</v>
      </c>
      <c r="C20" s="31">
        <f>IF('Órdenes según Instancia'!AB20=0,"-",('Órdenes según Instancia'!C20/'Órdenes según Instancia'!AB20))</f>
        <v>0.84397163120567376</v>
      </c>
      <c r="D20" s="31">
        <f>IF('Órdenes según Instancia'!AB20=0,"-",('Órdenes según Instancia'!H20/'Órdenes según Instancia'!AB20))</f>
        <v>7.0921985815602835E-3</v>
      </c>
      <c r="E20" s="31">
        <f>IF('Órdenes según Instancia'!AB20=0,"-",('Órdenes según Instancia'!M20/'Órdenes según Instancia'!AB20))</f>
        <v>5.6737588652482268E-2</v>
      </c>
      <c r="F20" s="31">
        <f>IF('Órdenes según Instancia'!AB20=0,"-",('Órdenes según Instancia'!R20/'Órdenes según Instancia'!AB20))</f>
        <v>9.2198581560283682E-2</v>
      </c>
      <c r="G20" s="31">
        <f>IF('Órdenes según Instancia'!AB20=0,"-",('Órdenes según Instancia'!W20/'Órdenes según Instancia'!AB20))</f>
        <v>0</v>
      </c>
      <c r="H20" s="31" t="str">
        <f>IF('Órdenes según Instancia'!AC20=0,"-",('Órdenes según Instancia'!D20/'Órdenes según Instancia'!AC20))</f>
        <v>-</v>
      </c>
      <c r="I20" s="31" t="str">
        <f>IF('Órdenes según Instancia'!AC20=0,"-",('Órdenes según Instancia'!I20/'Órdenes según Instancia'!AC20))</f>
        <v>-</v>
      </c>
      <c r="J20" s="31" t="str">
        <f>IF('Órdenes según Instancia'!AC20=0,"-",('Órdenes según Instancia'!N20/'Órdenes según Instancia'!AC20))</f>
        <v>-</v>
      </c>
      <c r="K20" s="31" t="str">
        <f>IF('Órdenes según Instancia'!AC20=0,"-",('Órdenes según Instancia'!S20/'Órdenes según Instancia'!AC20))</f>
        <v>-</v>
      </c>
      <c r="L20" s="31" t="str">
        <f>IF('Órdenes según Instancia'!AC20=0,"-",('Órdenes según Instancia'!X20/'Órdenes según Instancia'!AC20))</f>
        <v>-</v>
      </c>
      <c r="M20" s="31">
        <f>IF('Órdenes según Instancia'!AD20=0,"-",('Órdenes según Instancia'!E20/'Órdenes según Instancia'!AD20))</f>
        <v>0.79629629629629628</v>
      </c>
      <c r="N20" s="31">
        <f>IF('Órdenes según Instancia'!AD20=0,"-",('Órdenes según Instancia'!J20/'Órdenes según Instancia'!AD20))</f>
        <v>9.2592592592592587E-3</v>
      </c>
      <c r="O20" s="31">
        <f>IF('Órdenes según Instancia'!AD20=0,"-",('Órdenes según Instancia'!O20/'Órdenes según Instancia'!AD20))</f>
        <v>7.407407407407407E-2</v>
      </c>
      <c r="P20" s="31">
        <f>IF('Órdenes según Instancia'!AD20=0,"-",('Órdenes según Instancia'!T20/'Órdenes según Instancia'!AD20))</f>
        <v>0.12037037037037036</v>
      </c>
      <c r="Q20" s="31">
        <f>IF('Órdenes según Instancia'!AD20=0,"-",('Órdenes según Instancia'!Y20/'Órdenes según Instancia'!AD20))</f>
        <v>0</v>
      </c>
      <c r="R20" s="31">
        <f>IF('Órdenes según Instancia'!AE20=0,"-",('Órdenes según Instancia'!F20/'Órdenes según Instancia'!AE20))</f>
        <v>1</v>
      </c>
      <c r="S20" s="31">
        <f>IF('Órdenes según Instancia'!AE20=0,"-",('Órdenes según Instancia'!K20/'Órdenes según Instancia'!AE20))</f>
        <v>0</v>
      </c>
      <c r="T20" s="31">
        <f>IF('Órdenes según Instancia'!AE20=0,"-",('Órdenes según Instancia'!P20/'Órdenes según Instancia'!AE20))</f>
        <v>0</v>
      </c>
      <c r="U20" s="31">
        <f>IF('Órdenes según Instancia'!AE20=0,"-",('Órdenes según Instancia'!U20/('Órdenes según Instancia'!AE20)))</f>
        <v>0</v>
      </c>
      <c r="V20" s="31">
        <f>IF('Órdenes según Instancia'!AE20=0,"-",('Órdenes según Instancia'!Z20/'Órdenes según Instancia'!AE20))</f>
        <v>0</v>
      </c>
    </row>
    <row r="21" spans="2:22" ht="20.100000000000001" customHeight="1" thickBot="1" x14ac:dyDescent="0.25">
      <c r="B21" s="4" t="s">
        <v>204</v>
      </c>
      <c r="C21" s="31">
        <f>IF('Órdenes según Instancia'!AB21=0,"-",('Órdenes según Instancia'!C21/'Órdenes según Instancia'!AB21))</f>
        <v>0.9683377308707124</v>
      </c>
      <c r="D21" s="31">
        <f>IF('Órdenes según Instancia'!AB21=0,"-",('Órdenes según Instancia'!H21/'Órdenes según Instancia'!AB21))</f>
        <v>0</v>
      </c>
      <c r="E21" s="31">
        <f>IF('Órdenes según Instancia'!AB21=0,"-",('Órdenes según Instancia'!M21/'Órdenes según Instancia'!AB21))</f>
        <v>3.1662269129287601E-2</v>
      </c>
      <c r="F21" s="31">
        <f>IF('Órdenes según Instancia'!AB21=0,"-",('Órdenes según Instancia'!R21/'Órdenes según Instancia'!AB21))</f>
        <v>0</v>
      </c>
      <c r="G21" s="31">
        <f>IF('Órdenes según Instancia'!AB21=0,"-",('Órdenes según Instancia'!W21/'Órdenes según Instancia'!AB21))</f>
        <v>0</v>
      </c>
      <c r="H21" s="31">
        <f>IF('Órdenes según Instancia'!AC21=0,"-",('Órdenes según Instancia'!D21/'Órdenes según Instancia'!AC21))</f>
        <v>1</v>
      </c>
      <c r="I21" s="31">
        <f>IF('Órdenes según Instancia'!AC21=0,"-",('Órdenes según Instancia'!I21/'Órdenes según Instancia'!AC21))</f>
        <v>0</v>
      </c>
      <c r="J21" s="31">
        <f>IF('Órdenes según Instancia'!AC21=0,"-",('Órdenes según Instancia'!N21/'Órdenes según Instancia'!AC21))</f>
        <v>0</v>
      </c>
      <c r="K21" s="31">
        <f>IF('Órdenes según Instancia'!AC21=0,"-",('Órdenes según Instancia'!S21/'Órdenes según Instancia'!AC21))</f>
        <v>0</v>
      </c>
      <c r="L21" s="31">
        <f>IF('Órdenes según Instancia'!AC21=0,"-",('Órdenes según Instancia'!X21/'Órdenes según Instancia'!AC21))</f>
        <v>0</v>
      </c>
      <c r="M21" s="31">
        <f>IF('Órdenes según Instancia'!AD21=0,"-",('Órdenes según Instancia'!E21/'Órdenes según Instancia'!AD21))</f>
        <v>0.94805194805194803</v>
      </c>
      <c r="N21" s="31">
        <f>IF('Órdenes según Instancia'!AD21=0,"-",('Órdenes según Instancia'!J21/'Órdenes según Instancia'!AD21))</f>
        <v>0</v>
      </c>
      <c r="O21" s="31">
        <f>IF('Órdenes según Instancia'!AD21=0,"-",('Órdenes según Instancia'!O21/'Órdenes según Instancia'!AD21))</f>
        <v>5.1948051948051951E-2</v>
      </c>
      <c r="P21" s="31">
        <f>IF('Órdenes según Instancia'!AD21=0,"-",('Órdenes según Instancia'!T21/'Órdenes según Instancia'!AD21))</f>
        <v>0</v>
      </c>
      <c r="Q21" s="31">
        <f>IF('Órdenes según Instancia'!AD21=0,"-",('Órdenes según Instancia'!Y21/'Órdenes según Instancia'!AD21))</f>
        <v>0</v>
      </c>
      <c r="R21" s="31">
        <f>IF('Órdenes según Instancia'!AE21=0,"-",('Órdenes según Instancia'!F21/'Órdenes según Instancia'!AE21))</f>
        <v>1</v>
      </c>
      <c r="S21" s="31">
        <f>IF('Órdenes según Instancia'!AE21=0,"-",('Órdenes según Instancia'!K21/'Órdenes según Instancia'!AE21))</f>
        <v>0</v>
      </c>
      <c r="T21" s="31">
        <f>IF('Órdenes según Instancia'!AE21=0,"-",('Órdenes según Instancia'!P21/'Órdenes según Instancia'!AE21))</f>
        <v>0</v>
      </c>
      <c r="U21" s="31">
        <f>IF('Órdenes según Instancia'!AE21=0,"-",('Órdenes según Instancia'!U21/('Órdenes según Instancia'!AE21)))</f>
        <v>0</v>
      </c>
      <c r="V21" s="31">
        <f>IF('Órdenes según Instancia'!AE21=0,"-",('Órdenes según Instancia'!Z21/'Órdenes según Instancia'!AE21))</f>
        <v>0</v>
      </c>
    </row>
    <row r="22" spans="2:22" ht="20.100000000000001" customHeight="1" thickBot="1" x14ac:dyDescent="0.25">
      <c r="B22" s="4" t="s">
        <v>205</v>
      </c>
      <c r="C22" s="31">
        <f>IF('Órdenes según Instancia'!AB22=0,"-",('Órdenes según Instancia'!C22/'Órdenes según Instancia'!AB22))</f>
        <v>0.99376299376299382</v>
      </c>
      <c r="D22" s="31">
        <f>IF('Órdenes según Instancia'!AB22=0,"-",('Órdenes según Instancia'!H22/'Órdenes según Instancia'!AB22))</f>
        <v>6.2370062370062374E-3</v>
      </c>
      <c r="E22" s="31">
        <f>IF('Órdenes según Instancia'!AB22=0,"-",('Órdenes según Instancia'!M22/'Órdenes según Instancia'!AB22))</f>
        <v>0</v>
      </c>
      <c r="F22" s="31">
        <f>IF('Órdenes según Instancia'!AB22=0,"-",('Órdenes según Instancia'!R22/'Órdenes según Instancia'!AB22))</f>
        <v>0</v>
      </c>
      <c r="G22" s="31">
        <f>IF('Órdenes según Instancia'!AB22=0,"-",('Órdenes según Instancia'!W22/'Órdenes según Instancia'!AB22))</f>
        <v>0</v>
      </c>
      <c r="H22" s="31">
        <f>IF('Órdenes según Instancia'!AC22=0,"-",('Órdenes según Instancia'!D22/'Órdenes según Instancia'!AC22))</f>
        <v>1</v>
      </c>
      <c r="I22" s="31">
        <f>IF('Órdenes según Instancia'!AC22=0,"-",('Órdenes según Instancia'!I22/'Órdenes según Instancia'!AC22))</f>
        <v>0</v>
      </c>
      <c r="J22" s="31">
        <f>IF('Órdenes según Instancia'!AC22=0,"-",('Órdenes según Instancia'!N22/'Órdenes según Instancia'!AC22))</f>
        <v>0</v>
      </c>
      <c r="K22" s="31">
        <f>IF('Órdenes según Instancia'!AC22=0,"-",('Órdenes según Instancia'!S22/'Órdenes según Instancia'!AC22))</f>
        <v>0</v>
      </c>
      <c r="L22" s="31">
        <f>IF('Órdenes según Instancia'!AC22=0,"-",('Órdenes según Instancia'!X22/'Órdenes según Instancia'!AC22))</f>
        <v>0</v>
      </c>
      <c r="M22" s="31">
        <f>IF('Órdenes según Instancia'!AD22=0,"-",('Órdenes según Instancia'!E22/'Órdenes según Instancia'!AD22))</f>
        <v>1</v>
      </c>
      <c r="N22" s="31">
        <f>IF('Órdenes según Instancia'!AD22=0,"-",('Órdenes según Instancia'!J22/'Órdenes según Instancia'!AD22))</f>
        <v>0</v>
      </c>
      <c r="O22" s="31">
        <f>IF('Órdenes según Instancia'!AD22=0,"-",('Órdenes según Instancia'!O22/'Órdenes según Instancia'!AD22))</f>
        <v>0</v>
      </c>
      <c r="P22" s="31">
        <f>IF('Órdenes según Instancia'!AD22=0,"-",('Órdenes según Instancia'!T22/'Órdenes según Instancia'!AD22))</f>
        <v>0</v>
      </c>
      <c r="Q22" s="31">
        <f>IF('Órdenes según Instancia'!AD22=0,"-",('Órdenes según Instancia'!Y22/'Órdenes según Instancia'!AD22))</f>
        <v>0</v>
      </c>
      <c r="R22" s="31">
        <f>IF('Órdenes según Instancia'!AE22=0,"-",('Órdenes según Instancia'!F22/'Órdenes según Instancia'!AE22))</f>
        <v>0.98734177215189878</v>
      </c>
      <c r="S22" s="31">
        <f>IF('Órdenes según Instancia'!AE22=0,"-",('Órdenes según Instancia'!K22/'Órdenes según Instancia'!AE22))</f>
        <v>1.2658227848101266E-2</v>
      </c>
      <c r="T22" s="31">
        <f>IF('Órdenes según Instancia'!AE22=0,"-",('Órdenes según Instancia'!P22/'Órdenes según Instancia'!AE22))</f>
        <v>0</v>
      </c>
      <c r="U22" s="31">
        <f>IF('Órdenes según Instancia'!AE22=0,"-",('Órdenes según Instancia'!U22/('Órdenes según Instancia'!AE22)))</f>
        <v>0</v>
      </c>
      <c r="V22" s="31">
        <f>IF('Órdenes según Instancia'!AE22=0,"-",('Órdenes según Instancia'!Z22/'Órdenes según Instancia'!AE22))</f>
        <v>0</v>
      </c>
    </row>
    <row r="23" spans="2:22" ht="20.100000000000001" customHeight="1" thickBot="1" x14ac:dyDescent="0.25">
      <c r="B23" s="4" t="s">
        <v>206</v>
      </c>
      <c r="C23" s="31">
        <f>IF('Órdenes según Instancia'!AB23=0,"-",('Órdenes según Instancia'!C23/'Órdenes según Instancia'!AB23))</f>
        <v>0.80851063829787229</v>
      </c>
      <c r="D23" s="31">
        <f>IF('Órdenes según Instancia'!AB23=0,"-",('Órdenes según Instancia'!H23/'Órdenes según Instancia'!AB23))</f>
        <v>0</v>
      </c>
      <c r="E23" s="31">
        <f>IF('Órdenes según Instancia'!AB23=0,"-",('Órdenes según Instancia'!M23/'Órdenes según Instancia'!AB23))</f>
        <v>0.14893617021276595</v>
      </c>
      <c r="F23" s="31">
        <f>IF('Órdenes según Instancia'!AB23=0,"-",('Órdenes según Instancia'!R23/'Órdenes según Instancia'!AB23))</f>
        <v>4.2553191489361701E-2</v>
      </c>
      <c r="G23" s="31">
        <f>IF('Órdenes según Instancia'!AB23=0,"-",('Órdenes según Instancia'!W23/'Órdenes según Instancia'!AB23))</f>
        <v>0</v>
      </c>
      <c r="H23" s="31" t="str">
        <f>IF('Órdenes según Instancia'!AC23=0,"-",('Órdenes según Instancia'!D23/'Órdenes según Instancia'!AC23))</f>
        <v>-</v>
      </c>
      <c r="I23" s="31" t="str">
        <f>IF('Órdenes según Instancia'!AC23=0,"-",('Órdenes según Instancia'!I23/'Órdenes según Instancia'!AC23))</f>
        <v>-</v>
      </c>
      <c r="J23" s="31" t="str">
        <f>IF('Órdenes según Instancia'!AC23=0,"-",('Órdenes según Instancia'!N23/'Órdenes según Instancia'!AC23))</f>
        <v>-</v>
      </c>
      <c r="K23" s="31" t="str">
        <f>IF('Órdenes según Instancia'!AC23=0,"-",('Órdenes según Instancia'!S23/'Órdenes según Instancia'!AC23))</f>
        <v>-</v>
      </c>
      <c r="L23" s="31" t="str">
        <f>IF('Órdenes según Instancia'!AC23=0,"-",('Órdenes según Instancia'!X23/'Órdenes según Instancia'!AC23))</f>
        <v>-</v>
      </c>
      <c r="M23" s="31">
        <f>IF('Órdenes según Instancia'!AD23=0,"-",('Órdenes según Instancia'!E23/'Órdenes según Instancia'!AD23))</f>
        <v>0.7857142857142857</v>
      </c>
      <c r="N23" s="31">
        <f>IF('Órdenes según Instancia'!AD23=0,"-",('Órdenes según Instancia'!J23/'Órdenes según Instancia'!AD23))</f>
        <v>0</v>
      </c>
      <c r="O23" s="31">
        <f>IF('Órdenes según Instancia'!AD23=0,"-",('Órdenes según Instancia'!O23/'Órdenes según Instancia'!AD23))</f>
        <v>0.16666666666666666</v>
      </c>
      <c r="P23" s="31">
        <f>IF('Órdenes según Instancia'!AD23=0,"-",('Órdenes según Instancia'!T23/'Órdenes según Instancia'!AD23))</f>
        <v>4.7619047619047616E-2</v>
      </c>
      <c r="Q23" s="31">
        <f>IF('Órdenes según Instancia'!AD23=0,"-",('Órdenes según Instancia'!Y23/'Órdenes según Instancia'!AD23))</f>
        <v>0</v>
      </c>
      <c r="R23" s="31">
        <f>IF('Órdenes según Instancia'!AE23=0,"-",('Órdenes según Instancia'!F23/'Órdenes según Instancia'!AE23))</f>
        <v>1</v>
      </c>
      <c r="S23" s="31">
        <f>IF('Órdenes según Instancia'!AE23=0,"-",('Órdenes según Instancia'!K23/'Órdenes según Instancia'!AE23))</f>
        <v>0</v>
      </c>
      <c r="T23" s="31">
        <f>IF('Órdenes según Instancia'!AE23=0,"-",('Órdenes según Instancia'!P23/'Órdenes según Instancia'!AE23))</f>
        <v>0</v>
      </c>
      <c r="U23" s="31">
        <f>IF('Órdenes según Instancia'!AE23=0,"-",('Órdenes según Instancia'!U23/('Órdenes según Instancia'!AE23)))</f>
        <v>0</v>
      </c>
      <c r="V23" s="31">
        <f>IF('Órdenes según Instancia'!AE23=0,"-",('Órdenes según Instancia'!Z23/'Órdenes según Instancia'!AE23))</f>
        <v>0</v>
      </c>
    </row>
    <row r="24" spans="2:22" ht="20.100000000000001" customHeight="1" thickBot="1" x14ac:dyDescent="0.25">
      <c r="B24" s="4" t="s">
        <v>207</v>
      </c>
      <c r="C24" s="31">
        <f>IF('Órdenes según Instancia'!AB24=0,"-",('Órdenes según Instancia'!C24/'Órdenes según Instancia'!AB24))</f>
        <v>0.73684210526315785</v>
      </c>
      <c r="D24" s="31">
        <f>IF('Órdenes según Instancia'!AB24=0,"-",('Órdenes según Instancia'!H24/'Órdenes según Instancia'!AB24))</f>
        <v>0</v>
      </c>
      <c r="E24" s="31">
        <f>IF('Órdenes según Instancia'!AB24=0,"-",('Órdenes según Instancia'!M24/'Órdenes según Instancia'!AB24))</f>
        <v>0</v>
      </c>
      <c r="F24" s="31">
        <f>IF('Órdenes según Instancia'!AB24=0,"-",('Órdenes según Instancia'!R24/'Órdenes según Instancia'!AB24))</f>
        <v>0.26315789473684209</v>
      </c>
      <c r="G24" s="31">
        <f>IF('Órdenes según Instancia'!AB24=0,"-",('Órdenes según Instancia'!W24/'Órdenes según Instancia'!AB24))</f>
        <v>0</v>
      </c>
      <c r="H24" s="31" t="str">
        <f>IF('Órdenes según Instancia'!AC24=0,"-",('Órdenes según Instancia'!D24/'Órdenes según Instancia'!AC24))</f>
        <v>-</v>
      </c>
      <c r="I24" s="31" t="str">
        <f>IF('Órdenes según Instancia'!AC24=0,"-",('Órdenes según Instancia'!I24/'Órdenes según Instancia'!AC24))</f>
        <v>-</v>
      </c>
      <c r="J24" s="31" t="str">
        <f>IF('Órdenes según Instancia'!AC24=0,"-",('Órdenes según Instancia'!N24/'Órdenes según Instancia'!AC24))</f>
        <v>-</v>
      </c>
      <c r="K24" s="31" t="str">
        <f>IF('Órdenes según Instancia'!AC24=0,"-",('Órdenes según Instancia'!S24/'Órdenes según Instancia'!AC24))</f>
        <v>-</v>
      </c>
      <c r="L24" s="31" t="str">
        <f>IF('Órdenes según Instancia'!AC24=0,"-",('Órdenes según Instancia'!X24/'Órdenes según Instancia'!AC24))</f>
        <v>-</v>
      </c>
      <c r="M24" s="31">
        <f>IF('Órdenes según Instancia'!AD24=0,"-",('Órdenes según Instancia'!E24/'Órdenes según Instancia'!AD24))</f>
        <v>0.73684210526315785</v>
      </c>
      <c r="N24" s="31">
        <f>IF('Órdenes según Instancia'!AD24=0,"-",('Órdenes según Instancia'!J24/'Órdenes según Instancia'!AD24))</f>
        <v>0</v>
      </c>
      <c r="O24" s="31">
        <f>IF('Órdenes según Instancia'!AD24=0,"-",('Órdenes según Instancia'!O24/'Órdenes según Instancia'!AD24))</f>
        <v>0</v>
      </c>
      <c r="P24" s="31">
        <f>IF('Órdenes según Instancia'!AD24=0,"-",('Órdenes según Instancia'!T24/'Órdenes según Instancia'!AD24))</f>
        <v>0.26315789473684209</v>
      </c>
      <c r="Q24" s="31">
        <f>IF('Órdenes según Instancia'!AD24=0,"-",('Órdenes según Instancia'!Y24/'Órdenes según Instancia'!AD24))</f>
        <v>0</v>
      </c>
      <c r="R24" s="31" t="str">
        <f>IF('Órdenes según Instancia'!AE24=0,"-",('Órdenes según Instancia'!F24/'Órdenes según Instancia'!AE24))</f>
        <v>-</v>
      </c>
      <c r="S24" s="31" t="str">
        <f>IF('Órdenes según Instancia'!AE24=0,"-",('Órdenes según Instancia'!K24/'Órdenes según Instancia'!AE24))</f>
        <v>-</v>
      </c>
      <c r="T24" s="31" t="str">
        <f>IF('Órdenes según Instancia'!AE24=0,"-",('Órdenes según Instancia'!P24/'Órdenes según Instancia'!AE24))</f>
        <v>-</v>
      </c>
      <c r="U24" s="31" t="str">
        <f>IF('Órdenes según Instancia'!AE24=0,"-",('Órdenes según Instancia'!U24/('Órdenes según Instancia'!AE24)))</f>
        <v>-</v>
      </c>
      <c r="V24" s="31" t="str">
        <f>IF('Órdenes según Instancia'!AE24=0,"-",('Órdenes según Instancia'!Z24/'Órdenes según Instancia'!AE24))</f>
        <v>-</v>
      </c>
    </row>
    <row r="25" spans="2:22" ht="20.100000000000001" customHeight="1" thickBot="1" x14ac:dyDescent="0.25">
      <c r="B25" s="4" t="s">
        <v>208</v>
      </c>
      <c r="C25" s="31">
        <f>IF('Órdenes según Instancia'!AB25=0,"-",('Órdenes según Instancia'!C25/'Órdenes según Instancia'!AB25))</f>
        <v>0.93243243243243246</v>
      </c>
      <c r="D25" s="31">
        <f>IF('Órdenes según Instancia'!AB25=0,"-",('Órdenes según Instancia'!H25/'Órdenes según Instancia'!AB25))</f>
        <v>2.0270270270270271E-2</v>
      </c>
      <c r="E25" s="31">
        <f>IF('Órdenes según Instancia'!AB25=0,"-",('Órdenes según Instancia'!M25/'Órdenes según Instancia'!AB25))</f>
        <v>6.7567567567567571E-3</v>
      </c>
      <c r="F25" s="31">
        <f>IF('Órdenes según Instancia'!AB25=0,"-",('Órdenes según Instancia'!R25/'Órdenes según Instancia'!AB25))</f>
        <v>4.0540540540540543E-2</v>
      </c>
      <c r="G25" s="31">
        <f>IF('Órdenes según Instancia'!AB25=0,"-",('Órdenes según Instancia'!W25/'Órdenes según Instancia'!AB25))</f>
        <v>0</v>
      </c>
      <c r="H25" s="31" t="str">
        <f>IF('Órdenes según Instancia'!AC25=0,"-",('Órdenes según Instancia'!D25/'Órdenes según Instancia'!AC25))</f>
        <v>-</v>
      </c>
      <c r="I25" s="31" t="str">
        <f>IF('Órdenes según Instancia'!AC25=0,"-",('Órdenes según Instancia'!I25/'Órdenes según Instancia'!AC25))</f>
        <v>-</v>
      </c>
      <c r="J25" s="31" t="str">
        <f>IF('Órdenes según Instancia'!AC25=0,"-",('Órdenes según Instancia'!N25/'Órdenes según Instancia'!AC25))</f>
        <v>-</v>
      </c>
      <c r="K25" s="31" t="str">
        <f>IF('Órdenes según Instancia'!AC25=0,"-",('Órdenes según Instancia'!S25/'Órdenes según Instancia'!AC25))</f>
        <v>-</v>
      </c>
      <c r="L25" s="31" t="str">
        <f>IF('Órdenes según Instancia'!AC25=0,"-",('Órdenes según Instancia'!X25/'Órdenes según Instancia'!AC25))</f>
        <v>-</v>
      </c>
      <c r="M25" s="31">
        <f>IF('Órdenes según Instancia'!AD25=0,"-",('Órdenes según Instancia'!E25/'Órdenes según Instancia'!AD25))</f>
        <v>0.93600000000000005</v>
      </c>
      <c r="N25" s="31">
        <f>IF('Órdenes según Instancia'!AD25=0,"-",('Órdenes según Instancia'!J25/'Órdenes según Instancia'!AD25))</f>
        <v>8.0000000000000002E-3</v>
      </c>
      <c r="O25" s="31">
        <f>IF('Órdenes según Instancia'!AD25=0,"-",('Órdenes según Instancia'!O25/'Órdenes según Instancia'!AD25))</f>
        <v>8.0000000000000002E-3</v>
      </c>
      <c r="P25" s="31">
        <f>IF('Órdenes según Instancia'!AD25=0,"-",('Órdenes según Instancia'!T25/'Órdenes según Instancia'!AD25))</f>
        <v>4.8000000000000001E-2</v>
      </c>
      <c r="Q25" s="31">
        <f>IF('Órdenes según Instancia'!AD25=0,"-",('Órdenes según Instancia'!Y25/'Órdenes según Instancia'!AD25))</f>
        <v>0</v>
      </c>
      <c r="R25" s="31">
        <f>IF('Órdenes según Instancia'!AE25=0,"-",('Órdenes según Instancia'!F25/'Órdenes según Instancia'!AE25))</f>
        <v>0.91304347826086951</v>
      </c>
      <c r="S25" s="31">
        <f>IF('Órdenes según Instancia'!AE25=0,"-",('Órdenes según Instancia'!K25/'Órdenes según Instancia'!AE25))</f>
        <v>8.6956521739130432E-2</v>
      </c>
      <c r="T25" s="31">
        <f>IF('Órdenes según Instancia'!AE25=0,"-",('Órdenes según Instancia'!P25/'Órdenes según Instancia'!AE25))</f>
        <v>0</v>
      </c>
      <c r="U25" s="31">
        <f>IF('Órdenes según Instancia'!AE25=0,"-",('Órdenes según Instancia'!U25/('Órdenes según Instancia'!AE25)))</f>
        <v>0</v>
      </c>
      <c r="V25" s="31">
        <f>IF('Órdenes según Instancia'!AE25=0,"-",('Órdenes según Instancia'!Z25/'Órdenes según Instancia'!AE25))</f>
        <v>0</v>
      </c>
    </row>
    <row r="26" spans="2:22" ht="20.100000000000001" customHeight="1" thickBot="1" x14ac:dyDescent="0.25">
      <c r="B26" s="4" t="s">
        <v>209</v>
      </c>
      <c r="C26" s="31">
        <f>IF('Órdenes según Instancia'!AB26=0,"-",('Órdenes según Instancia'!C26/'Órdenes según Instancia'!AB26))</f>
        <v>0.97524752475247523</v>
      </c>
      <c r="D26" s="31">
        <f>IF('Órdenes según Instancia'!AB26=0,"-",('Órdenes según Instancia'!H26/'Órdenes según Instancia'!AB26))</f>
        <v>4.9504950495049506E-3</v>
      </c>
      <c r="E26" s="31">
        <f>IF('Órdenes según Instancia'!AB26=0,"-",('Órdenes según Instancia'!M26/'Órdenes según Instancia'!AB26))</f>
        <v>9.9009900990099011E-3</v>
      </c>
      <c r="F26" s="31">
        <f>IF('Órdenes según Instancia'!AB26=0,"-",('Órdenes según Instancia'!R26/'Órdenes según Instancia'!AB26))</f>
        <v>9.9009900990099011E-3</v>
      </c>
      <c r="G26" s="31">
        <f>IF('Órdenes según Instancia'!AB26=0,"-",('Órdenes según Instancia'!W26/'Órdenes según Instancia'!AB26))</f>
        <v>0</v>
      </c>
      <c r="H26" s="31">
        <f>IF('Órdenes según Instancia'!AC26=0,"-",('Órdenes según Instancia'!D26/'Órdenes según Instancia'!AC26))</f>
        <v>1</v>
      </c>
      <c r="I26" s="31">
        <f>IF('Órdenes según Instancia'!AC26=0,"-",('Órdenes según Instancia'!I26/'Órdenes según Instancia'!AC26))</f>
        <v>0</v>
      </c>
      <c r="J26" s="31">
        <f>IF('Órdenes según Instancia'!AC26=0,"-",('Órdenes según Instancia'!N26/'Órdenes según Instancia'!AC26))</f>
        <v>0</v>
      </c>
      <c r="K26" s="31">
        <f>IF('Órdenes según Instancia'!AC26=0,"-",('Órdenes según Instancia'!S26/'Órdenes según Instancia'!AC26))</f>
        <v>0</v>
      </c>
      <c r="L26" s="31">
        <f>IF('Órdenes según Instancia'!AC26=0,"-",('Órdenes según Instancia'!X26/'Órdenes según Instancia'!AC26))</f>
        <v>0</v>
      </c>
      <c r="M26" s="31">
        <f>IF('Órdenes según Instancia'!AD26=0,"-",('Órdenes según Instancia'!E26/'Órdenes según Instancia'!AD26))</f>
        <v>0.96453900709219853</v>
      </c>
      <c r="N26" s="31">
        <f>IF('Órdenes según Instancia'!AD26=0,"-",('Órdenes según Instancia'!J26/'Órdenes según Instancia'!AD26))</f>
        <v>7.0921985815602835E-3</v>
      </c>
      <c r="O26" s="31">
        <f>IF('Órdenes según Instancia'!AD26=0,"-",('Órdenes según Instancia'!O26/'Órdenes según Instancia'!AD26))</f>
        <v>1.4184397163120567E-2</v>
      </c>
      <c r="P26" s="31">
        <f>IF('Órdenes según Instancia'!AD26=0,"-",('Órdenes según Instancia'!T26/'Órdenes según Instancia'!AD26))</f>
        <v>1.4184397163120567E-2</v>
      </c>
      <c r="Q26" s="31">
        <f>IF('Órdenes según Instancia'!AD26=0,"-",('Órdenes según Instancia'!Y26/'Órdenes según Instancia'!AD26))</f>
        <v>0</v>
      </c>
      <c r="R26" s="31">
        <f>IF('Órdenes según Instancia'!AE26=0,"-",('Órdenes según Instancia'!F26/'Órdenes según Instancia'!AE26))</f>
        <v>1</v>
      </c>
      <c r="S26" s="31">
        <f>IF('Órdenes según Instancia'!AE26=0,"-",('Órdenes según Instancia'!K26/'Órdenes según Instancia'!AE26))</f>
        <v>0</v>
      </c>
      <c r="T26" s="31">
        <f>IF('Órdenes según Instancia'!AE26=0,"-",('Órdenes según Instancia'!P26/'Órdenes según Instancia'!AE26))</f>
        <v>0</v>
      </c>
      <c r="U26" s="31">
        <f>IF('Órdenes según Instancia'!AE26=0,"-",('Órdenes según Instancia'!U26/('Órdenes según Instancia'!AE26)))</f>
        <v>0</v>
      </c>
      <c r="V26" s="31">
        <f>IF('Órdenes según Instancia'!AE26=0,"-",('Órdenes según Instancia'!Z26/'Órdenes según Instancia'!AE26))</f>
        <v>0</v>
      </c>
    </row>
    <row r="27" spans="2:22" ht="20.100000000000001" customHeight="1" thickBot="1" x14ac:dyDescent="0.25">
      <c r="B27" s="4" t="s">
        <v>210</v>
      </c>
      <c r="C27" s="31">
        <f>IF('Órdenes según Instancia'!AB27=0,"-",('Órdenes según Instancia'!C27/'Órdenes según Instancia'!AB27))</f>
        <v>0.97376093294460642</v>
      </c>
      <c r="D27" s="31">
        <f>IF('Órdenes según Instancia'!AB27=0,"-",('Órdenes según Instancia'!H27/'Órdenes según Instancia'!AB27))</f>
        <v>0</v>
      </c>
      <c r="E27" s="31">
        <f>IF('Órdenes según Instancia'!AB27=0,"-",('Órdenes según Instancia'!M27/'Órdenes según Instancia'!AB27))</f>
        <v>2.6239067055393587E-2</v>
      </c>
      <c r="F27" s="31">
        <f>IF('Órdenes según Instancia'!AB27=0,"-",('Órdenes según Instancia'!R27/'Órdenes según Instancia'!AB27))</f>
        <v>0</v>
      </c>
      <c r="G27" s="31">
        <f>IF('Órdenes según Instancia'!AB27=0,"-",('Órdenes según Instancia'!W27/'Órdenes según Instancia'!AB27))</f>
        <v>0</v>
      </c>
      <c r="H27" s="31" t="str">
        <f>IF('Órdenes según Instancia'!AC27=0,"-",('Órdenes según Instancia'!D27/'Órdenes según Instancia'!AC27))</f>
        <v>-</v>
      </c>
      <c r="I27" s="31" t="str">
        <f>IF('Órdenes según Instancia'!AC27=0,"-",('Órdenes según Instancia'!I27/'Órdenes según Instancia'!AC27))</f>
        <v>-</v>
      </c>
      <c r="J27" s="31" t="str">
        <f>IF('Órdenes según Instancia'!AC27=0,"-",('Órdenes según Instancia'!N27/'Órdenes según Instancia'!AC27))</f>
        <v>-</v>
      </c>
      <c r="K27" s="31" t="str">
        <f>IF('Órdenes según Instancia'!AC27=0,"-",('Órdenes según Instancia'!S27/'Órdenes según Instancia'!AC27))</f>
        <v>-</v>
      </c>
      <c r="L27" s="31" t="str">
        <f>IF('Órdenes según Instancia'!AC27=0,"-",('Órdenes según Instancia'!X27/'Órdenes según Instancia'!AC27))</f>
        <v>-</v>
      </c>
      <c r="M27" s="31">
        <f>IF('Órdenes según Instancia'!AD27=0,"-",('Órdenes según Instancia'!E27/'Órdenes según Instancia'!AD27))</f>
        <v>0.96739130434782605</v>
      </c>
      <c r="N27" s="31">
        <f>IF('Órdenes según Instancia'!AD27=0,"-",('Órdenes según Instancia'!J27/'Órdenes según Instancia'!AD27))</f>
        <v>0</v>
      </c>
      <c r="O27" s="31">
        <f>IF('Órdenes según Instancia'!AD27=0,"-",('Órdenes según Instancia'!O27/'Órdenes según Instancia'!AD27))</f>
        <v>3.2608695652173912E-2</v>
      </c>
      <c r="P27" s="31">
        <f>IF('Órdenes según Instancia'!AD27=0,"-",('Órdenes según Instancia'!T27/'Órdenes según Instancia'!AD27))</f>
        <v>0</v>
      </c>
      <c r="Q27" s="31">
        <f>IF('Órdenes según Instancia'!AD27=0,"-",('Órdenes según Instancia'!Y27/'Órdenes según Instancia'!AD27))</f>
        <v>0</v>
      </c>
      <c r="R27" s="31">
        <f>IF('Órdenes según Instancia'!AE27=0,"-",('Órdenes según Instancia'!F27/'Órdenes según Instancia'!AE27))</f>
        <v>1</v>
      </c>
      <c r="S27" s="31">
        <f>IF('Órdenes según Instancia'!AE27=0,"-",('Órdenes según Instancia'!K27/'Órdenes según Instancia'!AE27))</f>
        <v>0</v>
      </c>
      <c r="T27" s="31">
        <f>IF('Órdenes según Instancia'!AE27=0,"-",('Órdenes según Instancia'!P27/'Órdenes según Instancia'!AE27))</f>
        <v>0</v>
      </c>
      <c r="U27" s="31">
        <f>IF('Órdenes según Instancia'!AE27=0,"-",('Órdenes según Instancia'!U27/('Órdenes según Instancia'!AE27)))</f>
        <v>0</v>
      </c>
      <c r="V27" s="31">
        <f>IF('Órdenes según Instancia'!AE27=0,"-",('Órdenes según Instancia'!Z27/'Órdenes según Instancia'!AE27))</f>
        <v>0</v>
      </c>
    </row>
    <row r="28" spans="2:22" ht="20.100000000000001" customHeight="1" thickBot="1" x14ac:dyDescent="0.25">
      <c r="B28" s="4" t="s">
        <v>211</v>
      </c>
      <c r="C28" s="31">
        <f>IF('Órdenes según Instancia'!AB28=0,"-",('Órdenes según Instancia'!C28/'Órdenes según Instancia'!AB28))</f>
        <v>0.69963369963369959</v>
      </c>
      <c r="D28" s="31">
        <f>IF('Órdenes según Instancia'!AB28=0,"-",('Órdenes según Instancia'!H28/'Órdenes según Instancia'!AB28))</f>
        <v>0</v>
      </c>
      <c r="E28" s="31">
        <f>IF('Órdenes según Instancia'!AB28=0,"-",('Órdenes según Instancia'!M28/'Órdenes según Instancia'!AB28))</f>
        <v>0.18681318681318682</v>
      </c>
      <c r="F28" s="31">
        <f>IF('Órdenes según Instancia'!AB28=0,"-",('Órdenes según Instancia'!R28/'Órdenes según Instancia'!AB28))</f>
        <v>0.11355311355311355</v>
      </c>
      <c r="G28" s="31">
        <f>IF('Órdenes según Instancia'!AB28=0,"-",('Órdenes según Instancia'!W28/'Órdenes según Instancia'!AB28))</f>
        <v>0</v>
      </c>
      <c r="H28" s="31" t="str">
        <f>IF('Órdenes según Instancia'!AC28=0,"-",('Órdenes según Instancia'!D28/'Órdenes según Instancia'!AC28))</f>
        <v>-</v>
      </c>
      <c r="I28" s="31" t="str">
        <f>IF('Órdenes según Instancia'!AC28=0,"-",('Órdenes según Instancia'!I28/'Órdenes según Instancia'!AC28))</f>
        <v>-</v>
      </c>
      <c r="J28" s="31" t="str">
        <f>IF('Órdenes según Instancia'!AC28=0,"-",('Órdenes según Instancia'!N28/'Órdenes según Instancia'!AC28))</f>
        <v>-</v>
      </c>
      <c r="K28" s="31" t="str">
        <f>IF('Órdenes según Instancia'!AC28=0,"-",('Órdenes según Instancia'!S28/'Órdenes según Instancia'!AC28))</f>
        <v>-</v>
      </c>
      <c r="L28" s="31" t="str">
        <f>IF('Órdenes según Instancia'!AC28=0,"-",('Órdenes según Instancia'!X28/'Órdenes según Instancia'!AC28))</f>
        <v>-</v>
      </c>
      <c r="M28" s="31">
        <f>IF('Órdenes según Instancia'!AD28=0,"-",('Órdenes según Instancia'!E28/'Órdenes según Instancia'!AD28))</f>
        <v>0.66801619433198378</v>
      </c>
      <c r="N28" s="31">
        <f>IF('Órdenes según Instancia'!AD28=0,"-",('Órdenes según Instancia'!J28/'Órdenes según Instancia'!AD28))</f>
        <v>0</v>
      </c>
      <c r="O28" s="31">
        <f>IF('Órdenes según Instancia'!AD28=0,"-",('Órdenes según Instancia'!O28/'Órdenes según Instancia'!AD28))</f>
        <v>0.20647773279352227</v>
      </c>
      <c r="P28" s="31">
        <f>IF('Órdenes según Instancia'!AD28=0,"-",('Órdenes según Instancia'!T28/'Órdenes según Instancia'!AD28))</f>
        <v>0.12550607287449392</v>
      </c>
      <c r="Q28" s="31">
        <f>IF('Órdenes según Instancia'!AD28=0,"-",('Órdenes según Instancia'!Y28/'Órdenes según Instancia'!AD28))</f>
        <v>0</v>
      </c>
      <c r="R28" s="31">
        <f>IF('Órdenes según Instancia'!AE28=0,"-",('Órdenes según Instancia'!F28/'Órdenes según Instancia'!AE28))</f>
        <v>1</v>
      </c>
      <c r="S28" s="31">
        <f>IF('Órdenes según Instancia'!AE28=0,"-",('Órdenes según Instancia'!K28/'Órdenes según Instancia'!AE28))</f>
        <v>0</v>
      </c>
      <c r="T28" s="31">
        <f>IF('Órdenes según Instancia'!AE28=0,"-",('Órdenes según Instancia'!P28/'Órdenes según Instancia'!AE28))</f>
        <v>0</v>
      </c>
      <c r="U28" s="31">
        <f>IF('Órdenes según Instancia'!AE28=0,"-",('Órdenes según Instancia'!U28/('Órdenes según Instancia'!AE28)))</f>
        <v>0</v>
      </c>
      <c r="V28" s="31">
        <f>IF('Órdenes según Instancia'!AE28=0,"-",('Órdenes según Instancia'!Z28/'Órdenes según Instancia'!AE28))</f>
        <v>0</v>
      </c>
    </row>
    <row r="29" spans="2:22" ht="20.100000000000001" customHeight="1" thickBot="1" x14ac:dyDescent="0.25">
      <c r="B29" s="4" t="s">
        <v>212</v>
      </c>
      <c r="C29" s="31">
        <f>IF('Órdenes según Instancia'!AB29=0,"-",('Órdenes según Instancia'!C29/'Órdenes según Instancia'!AB29))</f>
        <v>0.95780590717299574</v>
      </c>
      <c r="D29" s="31">
        <f>IF('Órdenes según Instancia'!AB29=0,"-",('Órdenes según Instancia'!H29/'Órdenes según Instancia'!AB29))</f>
        <v>0</v>
      </c>
      <c r="E29" s="31">
        <f>IF('Órdenes según Instancia'!AB29=0,"-",('Órdenes según Instancia'!M29/'Órdenes según Instancia'!AB29))</f>
        <v>3.3755274261603373E-2</v>
      </c>
      <c r="F29" s="31">
        <f>IF('Órdenes según Instancia'!AB29=0,"-",('Órdenes según Instancia'!R29/'Órdenes según Instancia'!AB29))</f>
        <v>8.4388185654008432E-3</v>
      </c>
      <c r="G29" s="31">
        <f>IF('Órdenes según Instancia'!AB29=0,"-",('Órdenes según Instancia'!W29/'Órdenes según Instancia'!AB29))</f>
        <v>0</v>
      </c>
      <c r="H29" s="31" t="str">
        <f>IF('Órdenes según Instancia'!AC29=0,"-",('Órdenes según Instancia'!D29/'Órdenes según Instancia'!AC29))</f>
        <v>-</v>
      </c>
      <c r="I29" s="31" t="str">
        <f>IF('Órdenes según Instancia'!AC29=0,"-",('Órdenes según Instancia'!I29/'Órdenes según Instancia'!AC29))</f>
        <v>-</v>
      </c>
      <c r="J29" s="31" t="str">
        <f>IF('Órdenes según Instancia'!AC29=0,"-",('Órdenes según Instancia'!N29/'Órdenes según Instancia'!AC29))</f>
        <v>-</v>
      </c>
      <c r="K29" s="31" t="str">
        <f>IF('Órdenes según Instancia'!AC29=0,"-",('Órdenes según Instancia'!S29/'Órdenes según Instancia'!AC29))</f>
        <v>-</v>
      </c>
      <c r="L29" s="31" t="str">
        <f>IF('Órdenes según Instancia'!AC29=0,"-",('Órdenes según Instancia'!X29/'Órdenes según Instancia'!AC29))</f>
        <v>-</v>
      </c>
      <c r="M29" s="31">
        <f>IF('Órdenes según Instancia'!AD29=0,"-",('Órdenes según Instancia'!E29/'Órdenes según Instancia'!AD29))</f>
        <v>0.93150684931506844</v>
      </c>
      <c r="N29" s="31">
        <f>IF('Órdenes según Instancia'!AD29=0,"-",('Órdenes según Instancia'!J29/'Órdenes según Instancia'!AD29))</f>
        <v>0</v>
      </c>
      <c r="O29" s="31">
        <f>IF('Órdenes según Instancia'!AD29=0,"-",('Órdenes según Instancia'!O29/'Órdenes según Instancia'!AD29))</f>
        <v>5.4794520547945202E-2</v>
      </c>
      <c r="P29" s="31">
        <f>IF('Órdenes según Instancia'!AD29=0,"-",('Órdenes según Instancia'!T29/'Órdenes según Instancia'!AD29))</f>
        <v>1.3698630136986301E-2</v>
      </c>
      <c r="Q29" s="31">
        <f>IF('Órdenes según Instancia'!AD29=0,"-",('Órdenes según Instancia'!Y29/'Órdenes según Instancia'!AD29))</f>
        <v>0</v>
      </c>
      <c r="R29" s="31">
        <f>IF('Órdenes según Instancia'!AE29=0,"-",('Órdenes según Instancia'!F29/'Órdenes según Instancia'!AE29))</f>
        <v>1</v>
      </c>
      <c r="S29" s="31">
        <f>IF('Órdenes según Instancia'!AE29=0,"-",('Órdenes según Instancia'!K29/'Órdenes según Instancia'!AE29))</f>
        <v>0</v>
      </c>
      <c r="T29" s="31">
        <f>IF('Órdenes según Instancia'!AE29=0,"-",('Órdenes según Instancia'!P29/'Órdenes según Instancia'!AE29))</f>
        <v>0</v>
      </c>
      <c r="U29" s="31">
        <f>IF('Órdenes según Instancia'!AE29=0,"-",('Órdenes según Instancia'!U29/('Órdenes según Instancia'!AE29)))</f>
        <v>0</v>
      </c>
      <c r="V29" s="31">
        <f>IF('Órdenes según Instancia'!AE29=0,"-",('Órdenes según Instancia'!Z29/'Órdenes según Instancia'!AE29))</f>
        <v>0</v>
      </c>
    </row>
    <row r="30" spans="2:22" ht="20.100000000000001" customHeight="1" thickBot="1" x14ac:dyDescent="0.25">
      <c r="B30" s="5" t="s">
        <v>213</v>
      </c>
      <c r="C30" s="31">
        <f>IF('Órdenes según Instancia'!AB30=0,"-",('Órdenes según Instancia'!C30/'Órdenes según Instancia'!AB30))</f>
        <v>0.967741935483871</v>
      </c>
      <c r="D30" s="31">
        <f>IF('Órdenes según Instancia'!AB30=0,"-",('Órdenes según Instancia'!H30/'Órdenes según Instancia'!AB30))</f>
        <v>0</v>
      </c>
      <c r="E30" s="31">
        <f>IF('Órdenes según Instancia'!AB30=0,"-",('Órdenes según Instancia'!M30/'Órdenes según Instancia'!AB30))</f>
        <v>2.1505376344086023E-2</v>
      </c>
      <c r="F30" s="31">
        <f>IF('Órdenes según Instancia'!AB30=0,"-",('Órdenes según Instancia'!R30/'Órdenes según Instancia'!AB30))</f>
        <v>1.0752688172043012E-2</v>
      </c>
      <c r="G30" s="31">
        <f>IF('Órdenes según Instancia'!AB30=0,"-",('Órdenes según Instancia'!W30/'Órdenes según Instancia'!AB30))</f>
        <v>0</v>
      </c>
      <c r="H30" s="31" t="str">
        <f>IF('Órdenes según Instancia'!AC30=0,"-",('Órdenes según Instancia'!D30/'Órdenes según Instancia'!AC30))</f>
        <v>-</v>
      </c>
      <c r="I30" s="31" t="str">
        <f>IF('Órdenes según Instancia'!AC30=0,"-",('Órdenes según Instancia'!I30/'Órdenes según Instancia'!AC30))</f>
        <v>-</v>
      </c>
      <c r="J30" s="31" t="str">
        <f>IF('Órdenes según Instancia'!AC30=0,"-",('Órdenes según Instancia'!N30/'Órdenes según Instancia'!AC30))</f>
        <v>-</v>
      </c>
      <c r="K30" s="31" t="str">
        <f>IF('Órdenes según Instancia'!AC30=0,"-",('Órdenes según Instancia'!S30/'Órdenes según Instancia'!AC30))</f>
        <v>-</v>
      </c>
      <c r="L30" s="31" t="str">
        <f>IF('Órdenes según Instancia'!AC30=0,"-",('Órdenes según Instancia'!X30/'Órdenes según Instancia'!AC30))</f>
        <v>-</v>
      </c>
      <c r="M30" s="31">
        <f>IF('Órdenes según Instancia'!AD30=0,"-",('Órdenes según Instancia'!E30/'Órdenes según Instancia'!AD30))</f>
        <v>0.95833333333333337</v>
      </c>
      <c r="N30" s="31">
        <f>IF('Órdenes según Instancia'!AD30=0,"-",('Órdenes según Instancia'!J30/'Órdenes según Instancia'!AD30))</f>
        <v>0</v>
      </c>
      <c r="O30" s="31">
        <f>IF('Órdenes según Instancia'!AD30=0,"-",('Órdenes según Instancia'!O30/'Órdenes según Instancia'!AD30))</f>
        <v>2.0833333333333332E-2</v>
      </c>
      <c r="P30" s="31">
        <f>IF('Órdenes según Instancia'!AD30=0,"-",('Órdenes según Instancia'!T30/'Órdenes según Instancia'!AD30))</f>
        <v>2.0833333333333332E-2</v>
      </c>
      <c r="Q30" s="31">
        <f>IF('Órdenes según Instancia'!AD30=0,"-",('Órdenes según Instancia'!Y30/'Órdenes según Instancia'!AD30))</f>
        <v>0</v>
      </c>
      <c r="R30" s="31">
        <f>IF('Órdenes según Instancia'!AE30=0,"-",('Órdenes según Instancia'!F30/'Órdenes según Instancia'!AE30))</f>
        <v>0.97777777777777775</v>
      </c>
      <c r="S30" s="31">
        <f>IF('Órdenes según Instancia'!AE30=0,"-",('Órdenes según Instancia'!K30/'Órdenes según Instancia'!AE30))</f>
        <v>0</v>
      </c>
      <c r="T30" s="31">
        <f>IF('Órdenes según Instancia'!AE30=0,"-",('Órdenes según Instancia'!P30/'Órdenes según Instancia'!AE30))</f>
        <v>2.2222222222222223E-2</v>
      </c>
      <c r="U30" s="31">
        <f>IF('Órdenes según Instancia'!AE30=0,"-",('Órdenes según Instancia'!U30/('Órdenes según Instancia'!AE30)))</f>
        <v>0</v>
      </c>
      <c r="V30" s="31">
        <f>IF('Órdenes según Instancia'!AE30=0,"-",('Órdenes según Instancia'!Z30/'Órdenes según Instancia'!AE30))</f>
        <v>0</v>
      </c>
    </row>
    <row r="31" spans="2:22" ht="20.100000000000001" customHeight="1" thickBot="1" x14ac:dyDescent="0.25">
      <c r="B31" s="6" t="s">
        <v>214</v>
      </c>
      <c r="C31" s="31">
        <f>IF('Órdenes según Instancia'!AB31=0,"-",('Órdenes según Instancia'!C31/'Órdenes según Instancia'!AB31))</f>
        <v>0.96153846153846156</v>
      </c>
      <c r="D31" s="31">
        <f>IF('Órdenes según Instancia'!AB31=0,"-",('Órdenes según Instancia'!H31/'Órdenes según Instancia'!AB31))</f>
        <v>0</v>
      </c>
      <c r="E31" s="31">
        <f>IF('Órdenes según Instancia'!AB31=0,"-",('Órdenes según Instancia'!M31/'Órdenes según Instancia'!AB31))</f>
        <v>0</v>
      </c>
      <c r="F31" s="31">
        <f>IF('Órdenes según Instancia'!AB31=0,"-",('Órdenes según Instancia'!R31/'Órdenes según Instancia'!AB31))</f>
        <v>3.8461538461538464E-2</v>
      </c>
      <c r="G31" s="31">
        <f>IF('Órdenes según Instancia'!AB31=0,"-",('Órdenes según Instancia'!W31/'Órdenes según Instancia'!AB31))</f>
        <v>0</v>
      </c>
      <c r="H31" s="31" t="str">
        <f>IF('Órdenes según Instancia'!AC31=0,"-",('Órdenes según Instancia'!D31/'Órdenes según Instancia'!AC31))</f>
        <v>-</v>
      </c>
      <c r="I31" s="31" t="str">
        <f>IF('Órdenes según Instancia'!AC31=0,"-",('Órdenes según Instancia'!I31/'Órdenes según Instancia'!AC31))</f>
        <v>-</v>
      </c>
      <c r="J31" s="31" t="str">
        <f>IF('Órdenes según Instancia'!AC31=0,"-",('Órdenes según Instancia'!N31/'Órdenes según Instancia'!AC31))</f>
        <v>-</v>
      </c>
      <c r="K31" s="31" t="str">
        <f>IF('Órdenes según Instancia'!AC31=0,"-",('Órdenes según Instancia'!S31/'Órdenes según Instancia'!AC31))</f>
        <v>-</v>
      </c>
      <c r="L31" s="31" t="str">
        <f>IF('Órdenes según Instancia'!AC31=0,"-",('Órdenes según Instancia'!X31/'Órdenes según Instancia'!AC31))</f>
        <v>-</v>
      </c>
      <c r="M31" s="31">
        <f>IF('Órdenes según Instancia'!AD31=0,"-",('Órdenes según Instancia'!E31/'Órdenes según Instancia'!AD31))</f>
        <v>0.95</v>
      </c>
      <c r="N31" s="31">
        <f>IF('Órdenes según Instancia'!AD31=0,"-",('Órdenes según Instancia'!J31/'Órdenes según Instancia'!AD31))</f>
        <v>0</v>
      </c>
      <c r="O31" s="31">
        <f>IF('Órdenes según Instancia'!AD31=0,"-",('Órdenes según Instancia'!O31/'Órdenes según Instancia'!AD31))</f>
        <v>0</v>
      </c>
      <c r="P31" s="31">
        <f>IF('Órdenes según Instancia'!AD31=0,"-",('Órdenes según Instancia'!T31/'Órdenes según Instancia'!AD31))</f>
        <v>0.05</v>
      </c>
      <c r="Q31" s="31">
        <f>IF('Órdenes según Instancia'!AD31=0,"-",('Órdenes según Instancia'!Y31/'Órdenes según Instancia'!AD31))</f>
        <v>0</v>
      </c>
      <c r="R31" s="31">
        <f>IF('Órdenes según Instancia'!AE31=0,"-",('Órdenes según Instancia'!F31/'Órdenes según Instancia'!AE31))</f>
        <v>1</v>
      </c>
      <c r="S31" s="31">
        <f>IF('Órdenes según Instancia'!AE31=0,"-",('Órdenes según Instancia'!K31/'Órdenes según Instancia'!AE31))</f>
        <v>0</v>
      </c>
      <c r="T31" s="31">
        <f>IF('Órdenes según Instancia'!AE31=0,"-",('Órdenes según Instancia'!P31/'Órdenes según Instancia'!AE31))</f>
        <v>0</v>
      </c>
      <c r="U31" s="31">
        <f>IF('Órdenes según Instancia'!AE31=0,"-",('Órdenes según Instancia'!U31/('Órdenes según Instancia'!AE31)))</f>
        <v>0</v>
      </c>
      <c r="V31" s="31">
        <f>IF('Órdenes según Instancia'!AE31=0,"-",('Órdenes según Instancia'!Z31/'Órdenes según Instancia'!AE31))</f>
        <v>0</v>
      </c>
    </row>
    <row r="32" spans="2:22" ht="20.100000000000001" customHeight="1" thickBot="1" x14ac:dyDescent="0.25">
      <c r="B32" s="4" t="s">
        <v>215</v>
      </c>
      <c r="C32" s="31">
        <f>IF('Órdenes según Instancia'!AB32=0,"-",('Órdenes según Instancia'!C32/'Órdenes según Instancia'!AB32))</f>
        <v>0.97402597402597402</v>
      </c>
      <c r="D32" s="31">
        <f>IF('Órdenes según Instancia'!AB32=0,"-",('Órdenes según Instancia'!H32/'Órdenes según Instancia'!AB32))</f>
        <v>0</v>
      </c>
      <c r="E32" s="31">
        <f>IF('Órdenes según Instancia'!AB32=0,"-",('Órdenes según Instancia'!M32/'Órdenes según Instancia'!AB32))</f>
        <v>0</v>
      </c>
      <c r="F32" s="31">
        <f>IF('Órdenes según Instancia'!AB32=0,"-",('Órdenes según Instancia'!R32/'Órdenes según Instancia'!AB32))</f>
        <v>2.5974025974025976E-2</v>
      </c>
      <c r="G32" s="31">
        <f>IF('Órdenes según Instancia'!AB32=0,"-",('Órdenes según Instancia'!W32/'Órdenes según Instancia'!AB32))</f>
        <v>0</v>
      </c>
      <c r="H32" s="31" t="str">
        <f>IF('Órdenes según Instancia'!AC32=0,"-",('Órdenes según Instancia'!D32/'Órdenes según Instancia'!AC32))</f>
        <v>-</v>
      </c>
      <c r="I32" s="31" t="str">
        <f>IF('Órdenes según Instancia'!AC32=0,"-",('Órdenes según Instancia'!I32/'Órdenes según Instancia'!AC32))</f>
        <v>-</v>
      </c>
      <c r="J32" s="31" t="str">
        <f>IF('Órdenes según Instancia'!AC32=0,"-",('Órdenes según Instancia'!N32/'Órdenes según Instancia'!AC32))</f>
        <v>-</v>
      </c>
      <c r="K32" s="31" t="str">
        <f>IF('Órdenes según Instancia'!AC32=0,"-",('Órdenes según Instancia'!S32/'Órdenes según Instancia'!AC32))</f>
        <v>-</v>
      </c>
      <c r="L32" s="31" t="str">
        <f>IF('Órdenes según Instancia'!AC32=0,"-",('Órdenes según Instancia'!X32/'Órdenes según Instancia'!AC32))</f>
        <v>-</v>
      </c>
      <c r="M32" s="31">
        <f>IF('Órdenes según Instancia'!AD32=0,"-",('Órdenes según Instancia'!E32/'Órdenes según Instancia'!AD32))</f>
        <v>0.9726027397260274</v>
      </c>
      <c r="N32" s="31">
        <f>IF('Órdenes según Instancia'!AD32=0,"-",('Órdenes según Instancia'!J32/'Órdenes según Instancia'!AD32))</f>
        <v>0</v>
      </c>
      <c r="O32" s="31">
        <f>IF('Órdenes según Instancia'!AD32=0,"-",('Órdenes según Instancia'!O32/'Órdenes según Instancia'!AD32))</f>
        <v>0</v>
      </c>
      <c r="P32" s="31">
        <f>IF('Órdenes según Instancia'!AD32=0,"-",('Órdenes según Instancia'!T32/'Órdenes según Instancia'!AD32))</f>
        <v>2.7397260273972601E-2</v>
      </c>
      <c r="Q32" s="31">
        <f>IF('Órdenes según Instancia'!AD32=0,"-",('Órdenes según Instancia'!Y32/'Órdenes según Instancia'!AD32))</f>
        <v>0</v>
      </c>
      <c r="R32" s="31">
        <f>IF('Órdenes según Instancia'!AE32=0,"-",('Órdenes según Instancia'!F32/'Órdenes según Instancia'!AE32))</f>
        <v>1</v>
      </c>
      <c r="S32" s="31">
        <f>IF('Órdenes según Instancia'!AE32=0,"-",('Órdenes según Instancia'!K32/'Órdenes según Instancia'!AE32))</f>
        <v>0</v>
      </c>
      <c r="T32" s="31">
        <f>IF('Órdenes según Instancia'!AE32=0,"-",('Órdenes según Instancia'!P32/'Órdenes según Instancia'!AE32))</f>
        <v>0</v>
      </c>
      <c r="U32" s="31">
        <f>IF('Órdenes según Instancia'!AE32=0,"-",('Órdenes según Instancia'!U32/('Órdenes según Instancia'!AE32)))</f>
        <v>0</v>
      </c>
      <c r="V32" s="31">
        <f>IF('Órdenes según Instancia'!AE32=0,"-",('Órdenes según Instancia'!Z32/'Órdenes según Instancia'!AE32))</f>
        <v>0</v>
      </c>
    </row>
    <row r="33" spans="2:22" ht="20.100000000000001" customHeight="1" thickBot="1" x14ac:dyDescent="0.25">
      <c r="B33" s="4" t="s">
        <v>216</v>
      </c>
      <c r="C33" s="31">
        <f>IF('Órdenes según Instancia'!AB33=0,"-",('Órdenes según Instancia'!C33/'Órdenes según Instancia'!AB33))</f>
        <v>0.98275862068965514</v>
      </c>
      <c r="D33" s="31">
        <f>IF('Órdenes según Instancia'!AB33=0,"-",('Órdenes según Instancia'!H33/'Órdenes según Instancia'!AB33))</f>
        <v>0</v>
      </c>
      <c r="E33" s="31">
        <f>IF('Órdenes según Instancia'!AB33=0,"-",('Órdenes según Instancia'!M33/'Órdenes según Instancia'!AB33))</f>
        <v>1.7241379310344827E-2</v>
      </c>
      <c r="F33" s="31">
        <f>IF('Órdenes según Instancia'!AB33=0,"-",('Órdenes según Instancia'!R33/'Órdenes según Instancia'!AB33))</f>
        <v>0</v>
      </c>
      <c r="G33" s="31">
        <f>IF('Órdenes según Instancia'!AB33=0,"-",('Órdenes según Instancia'!W33/'Órdenes según Instancia'!AB33))</f>
        <v>0</v>
      </c>
      <c r="H33" s="31" t="str">
        <f>IF('Órdenes según Instancia'!AC33=0,"-",('Órdenes según Instancia'!D33/'Órdenes según Instancia'!AC33))</f>
        <v>-</v>
      </c>
      <c r="I33" s="31" t="str">
        <f>IF('Órdenes según Instancia'!AC33=0,"-",('Órdenes según Instancia'!I33/'Órdenes según Instancia'!AC33))</f>
        <v>-</v>
      </c>
      <c r="J33" s="31" t="str">
        <f>IF('Órdenes según Instancia'!AC33=0,"-",('Órdenes según Instancia'!N33/'Órdenes según Instancia'!AC33))</f>
        <v>-</v>
      </c>
      <c r="K33" s="31" t="str">
        <f>IF('Órdenes según Instancia'!AC33=0,"-",('Órdenes según Instancia'!S33/'Órdenes según Instancia'!AC33))</f>
        <v>-</v>
      </c>
      <c r="L33" s="31" t="str">
        <f>IF('Órdenes según Instancia'!AC33=0,"-",('Órdenes según Instancia'!X33/'Órdenes según Instancia'!AC33))</f>
        <v>-</v>
      </c>
      <c r="M33" s="31">
        <f>IF('Órdenes según Instancia'!AD33=0,"-",('Órdenes según Instancia'!E33/'Órdenes según Instancia'!AD33))</f>
        <v>0.97560975609756095</v>
      </c>
      <c r="N33" s="31">
        <f>IF('Órdenes según Instancia'!AD33=0,"-",('Órdenes según Instancia'!J33/'Órdenes según Instancia'!AD33))</f>
        <v>0</v>
      </c>
      <c r="O33" s="31">
        <f>IF('Órdenes según Instancia'!AD33=0,"-",('Órdenes según Instancia'!O33/'Órdenes según Instancia'!AD33))</f>
        <v>2.4390243902439025E-2</v>
      </c>
      <c r="P33" s="31">
        <f>IF('Órdenes según Instancia'!AD33=0,"-",('Órdenes según Instancia'!T33/'Órdenes según Instancia'!AD33))</f>
        <v>0</v>
      </c>
      <c r="Q33" s="31">
        <f>IF('Órdenes según Instancia'!AD33=0,"-",('Órdenes según Instancia'!Y33/'Órdenes según Instancia'!AD33))</f>
        <v>0</v>
      </c>
      <c r="R33" s="31">
        <f>IF('Órdenes según Instancia'!AE33=0,"-",('Órdenes según Instancia'!F33/'Órdenes según Instancia'!AE33))</f>
        <v>1</v>
      </c>
      <c r="S33" s="31">
        <f>IF('Órdenes según Instancia'!AE33=0,"-",('Órdenes según Instancia'!K33/'Órdenes según Instancia'!AE33))</f>
        <v>0</v>
      </c>
      <c r="T33" s="31">
        <f>IF('Órdenes según Instancia'!AE33=0,"-",('Órdenes según Instancia'!P33/'Órdenes según Instancia'!AE33))</f>
        <v>0</v>
      </c>
      <c r="U33" s="31">
        <f>IF('Órdenes según Instancia'!AE33=0,"-",('Órdenes según Instancia'!U33/('Órdenes según Instancia'!AE33)))</f>
        <v>0</v>
      </c>
      <c r="V33" s="31">
        <f>IF('Órdenes según Instancia'!AE33=0,"-",('Órdenes según Instancia'!Z33/'Órdenes según Instancia'!AE33))</f>
        <v>0</v>
      </c>
    </row>
    <row r="34" spans="2:22" ht="20.100000000000001" customHeight="1" thickBot="1" x14ac:dyDescent="0.25">
      <c r="B34" s="4" t="s">
        <v>217</v>
      </c>
      <c r="C34" s="31">
        <f>IF('Órdenes según Instancia'!AB34=0,"-",('Órdenes según Instancia'!C34/'Órdenes según Instancia'!AB34))</f>
        <v>1</v>
      </c>
      <c r="D34" s="31">
        <f>IF('Órdenes según Instancia'!AB34=0,"-",('Órdenes según Instancia'!H34/'Órdenes según Instancia'!AB34))</f>
        <v>0</v>
      </c>
      <c r="E34" s="31">
        <f>IF('Órdenes según Instancia'!AB34=0,"-",('Órdenes según Instancia'!M34/'Órdenes según Instancia'!AB34))</f>
        <v>0</v>
      </c>
      <c r="F34" s="31">
        <f>IF('Órdenes según Instancia'!AB34=0,"-",('Órdenes según Instancia'!R34/'Órdenes según Instancia'!AB34))</f>
        <v>0</v>
      </c>
      <c r="G34" s="31">
        <f>IF('Órdenes según Instancia'!AB34=0,"-",('Órdenes según Instancia'!W34/'Órdenes según Instancia'!AB34))</f>
        <v>0</v>
      </c>
      <c r="H34" s="31" t="str">
        <f>IF('Órdenes según Instancia'!AC34=0,"-",('Órdenes según Instancia'!D34/'Órdenes según Instancia'!AC34))</f>
        <v>-</v>
      </c>
      <c r="I34" s="31" t="str">
        <f>IF('Órdenes según Instancia'!AC34=0,"-",('Órdenes según Instancia'!I34/'Órdenes según Instancia'!AC34))</f>
        <v>-</v>
      </c>
      <c r="J34" s="31" t="str">
        <f>IF('Órdenes según Instancia'!AC34=0,"-",('Órdenes según Instancia'!N34/'Órdenes según Instancia'!AC34))</f>
        <v>-</v>
      </c>
      <c r="K34" s="31" t="str">
        <f>IF('Órdenes según Instancia'!AC34=0,"-",('Órdenes según Instancia'!S34/'Órdenes según Instancia'!AC34))</f>
        <v>-</v>
      </c>
      <c r="L34" s="31" t="str">
        <f>IF('Órdenes según Instancia'!AC34=0,"-",('Órdenes según Instancia'!X34/'Órdenes según Instancia'!AC34))</f>
        <v>-</v>
      </c>
      <c r="M34" s="31">
        <f>IF('Órdenes según Instancia'!AD34=0,"-",('Órdenes según Instancia'!E34/'Órdenes según Instancia'!AD34))</f>
        <v>1</v>
      </c>
      <c r="N34" s="31">
        <f>IF('Órdenes según Instancia'!AD34=0,"-",('Órdenes según Instancia'!J34/'Órdenes según Instancia'!AD34))</f>
        <v>0</v>
      </c>
      <c r="O34" s="31">
        <f>IF('Órdenes según Instancia'!AD34=0,"-",('Órdenes según Instancia'!O34/'Órdenes según Instancia'!AD34))</f>
        <v>0</v>
      </c>
      <c r="P34" s="31">
        <f>IF('Órdenes según Instancia'!AD34=0,"-",('Órdenes según Instancia'!T34/'Órdenes según Instancia'!AD34))</f>
        <v>0</v>
      </c>
      <c r="Q34" s="31">
        <f>IF('Órdenes según Instancia'!AD34=0,"-",('Órdenes según Instancia'!Y34/'Órdenes según Instancia'!AD34))</f>
        <v>0</v>
      </c>
      <c r="R34" s="31">
        <f>IF('Órdenes según Instancia'!AE34=0,"-",('Órdenes según Instancia'!F34/'Órdenes según Instancia'!AE34))</f>
        <v>1</v>
      </c>
      <c r="S34" s="31">
        <f>IF('Órdenes según Instancia'!AE34=0,"-",('Órdenes según Instancia'!K34/'Órdenes según Instancia'!AE34))</f>
        <v>0</v>
      </c>
      <c r="T34" s="31">
        <f>IF('Órdenes según Instancia'!AE34=0,"-",('Órdenes según Instancia'!P34/'Órdenes según Instancia'!AE34))</f>
        <v>0</v>
      </c>
      <c r="U34" s="31">
        <f>IF('Órdenes según Instancia'!AE34=0,"-",('Órdenes según Instancia'!U34/('Órdenes según Instancia'!AE34)))</f>
        <v>0</v>
      </c>
      <c r="V34" s="31">
        <f>IF('Órdenes según Instancia'!AE34=0,"-",('Órdenes según Instancia'!Z34/'Órdenes según Instancia'!AE34))</f>
        <v>0</v>
      </c>
    </row>
    <row r="35" spans="2:22" ht="20.100000000000001" customHeight="1" thickBot="1" x14ac:dyDescent="0.25">
      <c r="B35" s="4" t="s">
        <v>218</v>
      </c>
      <c r="C35" s="31">
        <f>IF('Órdenes según Instancia'!AB35=0,"-",('Órdenes según Instancia'!C35/'Órdenes según Instancia'!AB35))</f>
        <v>1</v>
      </c>
      <c r="D35" s="31">
        <f>IF('Órdenes según Instancia'!AB35=0,"-",('Órdenes según Instancia'!H35/'Órdenes según Instancia'!AB35))</f>
        <v>0</v>
      </c>
      <c r="E35" s="31">
        <f>IF('Órdenes según Instancia'!AB35=0,"-",('Órdenes según Instancia'!M35/'Órdenes según Instancia'!AB35))</f>
        <v>0</v>
      </c>
      <c r="F35" s="31">
        <f>IF('Órdenes según Instancia'!AB35=0,"-",('Órdenes según Instancia'!R35/'Órdenes según Instancia'!AB35))</f>
        <v>0</v>
      </c>
      <c r="G35" s="31">
        <f>IF('Órdenes según Instancia'!AB35=0,"-",('Órdenes según Instancia'!W35/'Órdenes según Instancia'!AB35))</f>
        <v>0</v>
      </c>
      <c r="H35" s="31" t="str">
        <f>IF('Órdenes según Instancia'!AC35=0,"-",('Órdenes según Instancia'!D35/'Órdenes según Instancia'!AC35))</f>
        <v>-</v>
      </c>
      <c r="I35" s="31" t="str">
        <f>IF('Órdenes según Instancia'!AC35=0,"-",('Órdenes según Instancia'!I35/'Órdenes según Instancia'!AC35))</f>
        <v>-</v>
      </c>
      <c r="J35" s="31" t="str">
        <f>IF('Órdenes según Instancia'!AC35=0,"-",('Órdenes según Instancia'!N35/'Órdenes según Instancia'!AC35))</f>
        <v>-</v>
      </c>
      <c r="K35" s="31" t="str">
        <f>IF('Órdenes según Instancia'!AC35=0,"-",('Órdenes según Instancia'!S35/'Órdenes según Instancia'!AC35))</f>
        <v>-</v>
      </c>
      <c r="L35" s="31" t="str">
        <f>IF('Órdenes según Instancia'!AC35=0,"-",('Órdenes según Instancia'!X35/'Órdenes según Instancia'!AC35))</f>
        <v>-</v>
      </c>
      <c r="M35" s="31">
        <f>IF('Órdenes según Instancia'!AD35=0,"-",('Órdenes según Instancia'!E35/'Órdenes según Instancia'!AD35))</f>
        <v>1</v>
      </c>
      <c r="N35" s="31">
        <f>IF('Órdenes según Instancia'!AD35=0,"-",('Órdenes según Instancia'!J35/'Órdenes según Instancia'!AD35))</f>
        <v>0</v>
      </c>
      <c r="O35" s="31">
        <f>IF('Órdenes según Instancia'!AD35=0,"-",('Órdenes según Instancia'!O35/'Órdenes según Instancia'!AD35))</f>
        <v>0</v>
      </c>
      <c r="P35" s="31">
        <f>IF('Órdenes según Instancia'!AD35=0,"-",('Órdenes según Instancia'!T35/'Órdenes según Instancia'!AD35))</f>
        <v>0</v>
      </c>
      <c r="Q35" s="31">
        <f>IF('Órdenes según Instancia'!AD35=0,"-",('Órdenes según Instancia'!Y35/'Órdenes según Instancia'!AD35))</f>
        <v>0</v>
      </c>
      <c r="R35" s="31" t="str">
        <f>IF('Órdenes según Instancia'!AE35=0,"-",('Órdenes según Instancia'!F35/'Órdenes según Instancia'!AE35))</f>
        <v>-</v>
      </c>
      <c r="S35" s="31" t="str">
        <f>IF('Órdenes según Instancia'!AE35=0,"-",('Órdenes según Instancia'!K35/'Órdenes según Instancia'!AE35))</f>
        <v>-</v>
      </c>
      <c r="T35" s="31" t="str">
        <f>IF('Órdenes según Instancia'!AE35=0,"-",('Órdenes según Instancia'!P35/'Órdenes según Instancia'!AE35))</f>
        <v>-</v>
      </c>
      <c r="U35" s="31" t="str">
        <f>IF('Órdenes según Instancia'!AE35=0,"-",('Órdenes según Instancia'!U35/('Órdenes según Instancia'!AE35)))</f>
        <v>-</v>
      </c>
      <c r="V35" s="31" t="str">
        <f>IF('Órdenes según Instancia'!AE35=0,"-",('Órdenes según Instancia'!Z35/'Órdenes según Instancia'!AE35))</f>
        <v>-</v>
      </c>
    </row>
    <row r="36" spans="2:22" ht="20.100000000000001" customHeight="1" thickBot="1" x14ac:dyDescent="0.25">
      <c r="B36" s="4" t="s">
        <v>219</v>
      </c>
      <c r="C36" s="31">
        <f>IF('Órdenes según Instancia'!AB36=0,"-",('Órdenes según Instancia'!C36/'Órdenes según Instancia'!AB36))</f>
        <v>0.91304347826086951</v>
      </c>
      <c r="D36" s="31">
        <f>IF('Órdenes según Instancia'!AB36=0,"-",('Órdenes según Instancia'!H36/'Órdenes según Instancia'!AB36))</f>
        <v>0</v>
      </c>
      <c r="E36" s="31">
        <f>IF('Órdenes según Instancia'!AB36=0,"-",('Órdenes según Instancia'!M36/'Órdenes según Instancia'!AB36))</f>
        <v>8.6956521739130432E-2</v>
      </c>
      <c r="F36" s="31">
        <f>IF('Órdenes según Instancia'!AB36=0,"-",('Órdenes según Instancia'!R36/'Órdenes según Instancia'!AB36))</f>
        <v>0</v>
      </c>
      <c r="G36" s="31">
        <f>IF('Órdenes según Instancia'!AB36=0,"-",('Órdenes según Instancia'!W36/'Órdenes según Instancia'!AB36))</f>
        <v>0</v>
      </c>
      <c r="H36" s="31" t="str">
        <f>IF('Órdenes según Instancia'!AC36=0,"-",('Órdenes según Instancia'!D36/'Órdenes según Instancia'!AC36))</f>
        <v>-</v>
      </c>
      <c r="I36" s="31" t="str">
        <f>IF('Órdenes según Instancia'!AC36=0,"-",('Órdenes según Instancia'!I36/'Órdenes según Instancia'!AC36))</f>
        <v>-</v>
      </c>
      <c r="J36" s="31" t="str">
        <f>IF('Órdenes según Instancia'!AC36=0,"-",('Órdenes según Instancia'!N36/'Órdenes según Instancia'!AC36))</f>
        <v>-</v>
      </c>
      <c r="K36" s="31" t="str">
        <f>IF('Órdenes según Instancia'!AC36=0,"-",('Órdenes según Instancia'!S36/'Órdenes según Instancia'!AC36))</f>
        <v>-</v>
      </c>
      <c r="L36" s="31" t="str">
        <f>IF('Órdenes según Instancia'!AC36=0,"-",('Órdenes según Instancia'!X36/'Órdenes según Instancia'!AC36))</f>
        <v>-</v>
      </c>
      <c r="M36" s="31">
        <f>IF('Órdenes según Instancia'!AD36=0,"-",('Órdenes según Instancia'!E36/'Órdenes según Instancia'!AD36))</f>
        <v>0.88888888888888884</v>
      </c>
      <c r="N36" s="31">
        <f>IF('Órdenes según Instancia'!AD36=0,"-",('Órdenes según Instancia'!J36/'Órdenes según Instancia'!AD36))</f>
        <v>0</v>
      </c>
      <c r="O36" s="31">
        <f>IF('Órdenes según Instancia'!AD36=0,"-",('Órdenes según Instancia'!O36/'Órdenes según Instancia'!AD36))</f>
        <v>0.1111111111111111</v>
      </c>
      <c r="P36" s="31">
        <f>IF('Órdenes según Instancia'!AD36=0,"-",('Órdenes según Instancia'!T36/'Órdenes según Instancia'!AD36))</f>
        <v>0</v>
      </c>
      <c r="Q36" s="31">
        <f>IF('Órdenes según Instancia'!AD36=0,"-",('Órdenes según Instancia'!Y36/'Órdenes según Instancia'!AD36))</f>
        <v>0</v>
      </c>
      <c r="R36" s="31">
        <f>IF('Órdenes según Instancia'!AE36=0,"-",('Órdenes según Instancia'!F36/'Órdenes según Instancia'!AE36))</f>
        <v>1</v>
      </c>
      <c r="S36" s="31">
        <f>IF('Órdenes según Instancia'!AE36=0,"-",('Órdenes según Instancia'!K36/'Órdenes según Instancia'!AE36))</f>
        <v>0</v>
      </c>
      <c r="T36" s="31">
        <f>IF('Órdenes según Instancia'!AE36=0,"-",('Órdenes según Instancia'!P36/'Órdenes según Instancia'!AE36))</f>
        <v>0</v>
      </c>
      <c r="U36" s="31">
        <f>IF('Órdenes según Instancia'!AE36=0,"-",('Órdenes según Instancia'!U36/('Órdenes según Instancia'!AE36)))</f>
        <v>0</v>
      </c>
      <c r="V36" s="31">
        <f>IF('Órdenes según Instancia'!AE36=0,"-",('Órdenes según Instancia'!Z36/'Órdenes según Instancia'!AE36))</f>
        <v>0</v>
      </c>
    </row>
    <row r="37" spans="2:22" ht="20.100000000000001" customHeight="1" thickBot="1" x14ac:dyDescent="0.25">
      <c r="B37" s="4" t="s">
        <v>220</v>
      </c>
      <c r="C37" s="31">
        <f>IF('Órdenes según Instancia'!AB37=0,"-",('Órdenes según Instancia'!C37/'Órdenes según Instancia'!AB37))</f>
        <v>0.90476190476190477</v>
      </c>
      <c r="D37" s="31">
        <f>IF('Órdenes según Instancia'!AB37=0,"-",('Órdenes según Instancia'!H37/'Órdenes según Instancia'!AB37))</f>
        <v>0</v>
      </c>
      <c r="E37" s="31">
        <f>IF('Órdenes según Instancia'!AB37=0,"-",('Órdenes según Instancia'!M37/'Órdenes según Instancia'!AB37))</f>
        <v>9.5238095238095233E-2</v>
      </c>
      <c r="F37" s="31">
        <f>IF('Órdenes según Instancia'!AB37=0,"-",('Órdenes según Instancia'!R37/'Órdenes según Instancia'!AB37))</f>
        <v>0</v>
      </c>
      <c r="G37" s="31">
        <f>IF('Órdenes según Instancia'!AB37=0,"-",('Órdenes según Instancia'!W37/'Órdenes según Instancia'!AB37))</f>
        <v>0</v>
      </c>
      <c r="H37" s="31" t="str">
        <f>IF('Órdenes según Instancia'!AC37=0,"-",('Órdenes según Instancia'!D37/'Órdenes según Instancia'!AC37))</f>
        <v>-</v>
      </c>
      <c r="I37" s="31" t="str">
        <f>IF('Órdenes según Instancia'!AC37=0,"-",('Órdenes según Instancia'!I37/'Órdenes según Instancia'!AC37))</f>
        <v>-</v>
      </c>
      <c r="J37" s="31" t="str">
        <f>IF('Órdenes según Instancia'!AC37=0,"-",('Órdenes según Instancia'!N37/'Órdenes según Instancia'!AC37))</f>
        <v>-</v>
      </c>
      <c r="K37" s="31" t="str">
        <f>IF('Órdenes según Instancia'!AC37=0,"-",('Órdenes según Instancia'!S37/'Órdenes según Instancia'!AC37))</f>
        <v>-</v>
      </c>
      <c r="L37" s="31" t="str">
        <f>IF('Órdenes según Instancia'!AC37=0,"-",('Órdenes según Instancia'!X37/'Órdenes según Instancia'!AC37))</f>
        <v>-</v>
      </c>
      <c r="M37" s="31">
        <f>IF('Órdenes según Instancia'!AD37=0,"-",('Órdenes según Instancia'!E37/'Órdenes según Instancia'!AD37))</f>
        <v>0.9</v>
      </c>
      <c r="N37" s="31">
        <f>IF('Órdenes según Instancia'!AD37=0,"-",('Órdenes según Instancia'!J37/'Órdenes según Instancia'!AD37))</f>
        <v>0</v>
      </c>
      <c r="O37" s="31">
        <f>IF('Órdenes según Instancia'!AD37=0,"-",('Órdenes según Instancia'!O37/'Órdenes según Instancia'!AD37))</f>
        <v>0.1</v>
      </c>
      <c r="P37" s="31">
        <f>IF('Órdenes según Instancia'!AD37=0,"-",('Órdenes según Instancia'!T37/'Órdenes según Instancia'!AD37))</f>
        <v>0</v>
      </c>
      <c r="Q37" s="31">
        <f>IF('Órdenes según Instancia'!AD37=0,"-",('Órdenes según Instancia'!Y37/'Órdenes según Instancia'!AD37))</f>
        <v>0</v>
      </c>
      <c r="R37" s="31">
        <f>IF('Órdenes según Instancia'!AE37=0,"-",('Órdenes según Instancia'!F37/'Órdenes según Instancia'!AE37))</f>
        <v>1</v>
      </c>
      <c r="S37" s="31">
        <f>IF('Órdenes según Instancia'!AE37=0,"-",('Órdenes según Instancia'!K37/'Órdenes según Instancia'!AE37))</f>
        <v>0</v>
      </c>
      <c r="T37" s="31">
        <f>IF('Órdenes según Instancia'!AE37=0,"-",('Órdenes según Instancia'!P37/'Órdenes según Instancia'!AE37))</f>
        <v>0</v>
      </c>
      <c r="U37" s="31">
        <f>IF('Órdenes según Instancia'!AE37=0,"-",('Órdenes según Instancia'!U37/('Órdenes según Instancia'!AE37)))</f>
        <v>0</v>
      </c>
      <c r="V37" s="31">
        <f>IF('Órdenes según Instancia'!AE37=0,"-",('Órdenes según Instancia'!Z37/'Órdenes según Instancia'!AE37))</f>
        <v>0</v>
      </c>
    </row>
    <row r="38" spans="2:22" ht="20.100000000000001" customHeight="1" thickBot="1" x14ac:dyDescent="0.25">
      <c r="B38" s="4" t="s">
        <v>221</v>
      </c>
      <c r="C38" s="31">
        <f>IF('Órdenes según Instancia'!AB38=0,"-",('Órdenes según Instancia'!C38/'Órdenes según Instancia'!AB38))</f>
        <v>1</v>
      </c>
      <c r="D38" s="31">
        <f>IF('Órdenes según Instancia'!AB38=0,"-",('Órdenes según Instancia'!H38/'Órdenes según Instancia'!AB38))</f>
        <v>0</v>
      </c>
      <c r="E38" s="31">
        <f>IF('Órdenes según Instancia'!AB38=0,"-",('Órdenes según Instancia'!M38/'Órdenes según Instancia'!AB38))</f>
        <v>0</v>
      </c>
      <c r="F38" s="31">
        <f>IF('Órdenes según Instancia'!AB38=0,"-",('Órdenes según Instancia'!R38/'Órdenes según Instancia'!AB38))</f>
        <v>0</v>
      </c>
      <c r="G38" s="31">
        <f>IF('Órdenes según Instancia'!AB38=0,"-",('Órdenes según Instancia'!W38/'Órdenes según Instancia'!AB38))</f>
        <v>0</v>
      </c>
      <c r="H38" s="31" t="str">
        <f>IF('Órdenes según Instancia'!AC38=0,"-",('Órdenes según Instancia'!D38/'Órdenes según Instancia'!AC38))</f>
        <v>-</v>
      </c>
      <c r="I38" s="31" t="str">
        <f>IF('Órdenes según Instancia'!AC38=0,"-",('Órdenes según Instancia'!I38/'Órdenes según Instancia'!AC38))</f>
        <v>-</v>
      </c>
      <c r="J38" s="31" t="str">
        <f>IF('Órdenes según Instancia'!AC38=0,"-",('Órdenes según Instancia'!N38/'Órdenes según Instancia'!AC38))</f>
        <v>-</v>
      </c>
      <c r="K38" s="31" t="str">
        <f>IF('Órdenes según Instancia'!AC38=0,"-",('Órdenes según Instancia'!S38/'Órdenes según Instancia'!AC38))</f>
        <v>-</v>
      </c>
      <c r="L38" s="31" t="str">
        <f>IF('Órdenes según Instancia'!AC38=0,"-",('Órdenes según Instancia'!X38/'Órdenes según Instancia'!AC38))</f>
        <v>-</v>
      </c>
      <c r="M38" s="31">
        <f>IF('Órdenes según Instancia'!AD38=0,"-",('Órdenes según Instancia'!E38/'Órdenes según Instancia'!AD38))</f>
        <v>1</v>
      </c>
      <c r="N38" s="31">
        <f>IF('Órdenes según Instancia'!AD38=0,"-",('Órdenes según Instancia'!J38/'Órdenes según Instancia'!AD38))</f>
        <v>0</v>
      </c>
      <c r="O38" s="31">
        <f>IF('Órdenes según Instancia'!AD38=0,"-",('Órdenes según Instancia'!O38/'Órdenes según Instancia'!AD38))</f>
        <v>0</v>
      </c>
      <c r="P38" s="31">
        <f>IF('Órdenes según Instancia'!AD38=0,"-",('Órdenes según Instancia'!T38/'Órdenes según Instancia'!AD38))</f>
        <v>0</v>
      </c>
      <c r="Q38" s="31">
        <f>IF('Órdenes según Instancia'!AD38=0,"-",('Órdenes según Instancia'!Y38/'Órdenes según Instancia'!AD38))</f>
        <v>0</v>
      </c>
      <c r="R38" s="31">
        <f>IF('Órdenes según Instancia'!AE38=0,"-",('Órdenes según Instancia'!F38/'Órdenes según Instancia'!AE38))</f>
        <v>1</v>
      </c>
      <c r="S38" s="31">
        <f>IF('Órdenes según Instancia'!AE38=0,"-",('Órdenes según Instancia'!K38/'Órdenes según Instancia'!AE38))</f>
        <v>0</v>
      </c>
      <c r="T38" s="31">
        <f>IF('Órdenes según Instancia'!AE38=0,"-",('Órdenes según Instancia'!P38/'Órdenes según Instancia'!AE38))</f>
        <v>0</v>
      </c>
      <c r="U38" s="31">
        <f>IF('Órdenes según Instancia'!AE38=0,"-",('Órdenes según Instancia'!U38/('Órdenes según Instancia'!AE38)))</f>
        <v>0</v>
      </c>
      <c r="V38" s="31">
        <f>IF('Órdenes según Instancia'!AE38=0,"-",('Órdenes según Instancia'!Z38/'Órdenes según Instancia'!AE38))</f>
        <v>0</v>
      </c>
    </row>
    <row r="39" spans="2:22" ht="20.100000000000001" customHeight="1" thickBot="1" x14ac:dyDescent="0.25">
      <c r="B39" s="4" t="s">
        <v>222</v>
      </c>
      <c r="C39" s="31">
        <f>IF('Órdenes según Instancia'!AB39=0,"-",('Órdenes según Instancia'!C39/'Órdenes según Instancia'!AB39))</f>
        <v>1</v>
      </c>
      <c r="D39" s="31">
        <f>IF('Órdenes según Instancia'!AB39=0,"-",('Órdenes según Instancia'!H39/'Órdenes según Instancia'!AB39))</f>
        <v>0</v>
      </c>
      <c r="E39" s="31">
        <f>IF('Órdenes según Instancia'!AB39=0,"-",('Órdenes según Instancia'!M39/'Órdenes según Instancia'!AB39))</f>
        <v>0</v>
      </c>
      <c r="F39" s="31">
        <f>IF('Órdenes según Instancia'!AB39=0,"-",('Órdenes según Instancia'!R39/'Órdenes según Instancia'!AB39))</f>
        <v>0</v>
      </c>
      <c r="G39" s="31">
        <f>IF('Órdenes según Instancia'!AB39=0,"-",('Órdenes según Instancia'!W39/'Órdenes según Instancia'!AB39))</f>
        <v>0</v>
      </c>
      <c r="H39" s="31" t="str">
        <f>IF('Órdenes según Instancia'!AC39=0,"-",('Órdenes según Instancia'!D39/'Órdenes según Instancia'!AC39))</f>
        <v>-</v>
      </c>
      <c r="I39" s="31" t="str">
        <f>IF('Órdenes según Instancia'!AC39=0,"-",('Órdenes según Instancia'!I39/'Órdenes según Instancia'!AC39))</f>
        <v>-</v>
      </c>
      <c r="J39" s="31" t="str">
        <f>IF('Órdenes según Instancia'!AC39=0,"-",('Órdenes según Instancia'!N39/'Órdenes según Instancia'!AC39))</f>
        <v>-</v>
      </c>
      <c r="K39" s="31" t="str">
        <f>IF('Órdenes según Instancia'!AC39=0,"-",('Órdenes según Instancia'!S39/'Órdenes según Instancia'!AC39))</f>
        <v>-</v>
      </c>
      <c r="L39" s="31" t="str">
        <f>IF('Órdenes según Instancia'!AC39=0,"-",('Órdenes según Instancia'!X39/'Órdenes según Instancia'!AC39))</f>
        <v>-</v>
      </c>
      <c r="M39" s="31">
        <f>IF('Órdenes según Instancia'!AD39=0,"-",('Órdenes según Instancia'!E39/'Órdenes según Instancia'!AD39))</f>
        <v>1</v>
      </c>
      <c r="N39" s="31">
        <f>IF('Órdenes según Instancia'!AD39=0,"-",('Órdenes según Instancia'!J39/'Órdenes según Instancia'!AD39))</f>
        <v>0</v>
      </c>
      <c r="O39" s="31">
        <f>IF('Órdenes según Instancia'!AD39=0,"-",('Órdenes según Instancia'!O39/'Órdenes según Instancia'!AD39))</f>
        <v>0</v>
      </c>
      <c r="P39" s="31">
        <f>IF('Órdenes según Instancia'!AD39=0,"-",('Órdenes según Instancia'!T39/'Órdenes según Instancia'!AD39))</f>
        <v>0</v>
      </c>
      <c r="Q39" s="31">
        <f>IF('Órdenes según Instancia'!AD39=0,"-",('Órdenes según Instancia'!Y39/'Órdenes según Instancia'!AD39))</f>
        <v>0</v>
      </c>
      <c r="R39" s="31">
        <f>IF('Órdenes según Instancia'!AE39=0,"-",('Órdenes según Instancia'!F39/'Órdenes según Instancia'!AE39))</f>
        <v>1</v>
      </c>
      <c r="S39" s="31">
        <f>IF('Órdenes según Instancia'!AE39=0,"-",('Órdenes según Instancia'!K39/'Órdenes según Instancia'!AE39))</f>
        <v>0</v>
      </c>
      <c r="T39" s="31">
        <f>IF('Órdenes según Instancia'!AE39=0,"-",('Órdenes según Instancia'!P39/'Órdenes según Instancia'!AE39))</f>
        <v>0</v>
      </c>
      <c r="U39" s="31">
        <f>IF('Órdenes según Instancia'!AE39=0,"-",('Órdenes según Instancia'!U39/('Órdenes según Instancia'!AE39)))</f>
        <v>0</v>
      </c>
      <c r="V39" s="31">
        <f>IF('Órdenes según Instancia'!AE39=0,"-",('Órdenes según Instancia'!Z39/'Órdenes según Instancia'!AE39))</f>
        <v>0</v>
      </c>
    </row>
    <row r="40" spans="2:22" ht="20.100000000000001" customHeight="1" thickBot="1" x14ac:dyDescent="0.25">
      <c r="B40" s="4" t="s">
        <v>223</v>
      </c>
      <c r="C40" s="31">
        <f>IF('Órdenes según Instancia'!AB40=0,"-",('Órdenes según Instancia'!C40/'Órdenes según Instancia'!AB40))</f>
        <v>0.96551724137931039</v>
      </c>
      <c r="D40" s="31">
        <f>IF('Órdenes según Instancia'!AB40=0,"-",('Órdenes según Instancia'!H40/'Órdenes según Instancia'!AB40))</f>
        <v>1.1494252873563218E-2</v>
      </c>
      <c r="E40" s="31">
        <f>IF('Órdenes según Instancia'!AB40=0,"-",('Órdenes según Instancia'!M40/'Órdenes según Instancia'!AB40))</f>
        <v>2.2988505747126436E-2</v>
      </c>
      <c r="F40" s="31">
        <f>IF('Órdenes según Instancia'!AB40=0,"-",('Órdenes según Instancia'!R40/'Órdenes según Instancia'!AB40))</f>
        <v>0</v>
      </c>
      <c r="G40" s="31">
        <f>IF('Órdenes según Instancia'!AB40=0,"-",('Órdenes según Instancia'!W40/'Órdenes según Instancia'!AB40))</f>
        <v>0</v>
      </c>
      <c r="H40" s="31" t="str">
        <f>IF('Órdenes según Instancia'!AC40=0,"-",('Órdenes según Instancia'!D40/'Órdenes según Instancia'!AC40))</f>
        <v>-</v>
      </c>
      <c r="I40" s="31" t="str">
        <f>IF('Órdenes según Instancia'!AC40=0,"-",('Órdenes según Instancia'!I40/'Órdenes según Instancia'!AC40))</f>
        <v>-</v>
      </c>
      <c r="J40" s="31" t="str">
        <f>IF('Órdenes según Instancia'!AC40=0,"-",('Órdenes según Instancia'!N40/'Órdenes según Instancia'!AC40))</f>
        <v>-</v>
      </c>
      <c r="K40" s="31" t="str">
        <f>IF('Órdenes según Instancia'!AC40=0,"-",('Órdenes según Instancia'!S40/'Órdenes según Instancia'!AC40))</f>
        <v>-</v>
      </c>
      <c r="L40" s="31" t="str">
        <f>IF('Órdenes según Instancia'!AC40=0,"-",('Órdenes según Instancia'!X40/'Órdenes según Instancia'!AC40))</f>
        <v>-</v>
      </c>
      <c r="M40" s="31">
        <f>IF('Órdenes según Instancia'!AD40=0,"-",('Órdenes según Instancia'!E40/'Órdenes según Instancia'!AD40))</f>
        <v>0.95588235294117652</v>
      </c>
      <c r="N40" s="31">
        <f>IF('Órdenes según Instancia'!AD40=0,"-",('Órdenes según Instancia'!J40/'Órdenes según Instancia'!AD40))</f>
        <v>1.4705882352941176E-2</v>
      </c>
      <c r="O40" s="31">
        <f>IF('Órdenes según Instancia'!AD40=0,"-",('Órdenes según Instancia'!O40/'Órdenes según Instancia'!AD40))</f>
        <v>2.9411764705882353E-2</v>
      </c>
      <c r="P40" s="31">
        <f>IF('Órdenes según Instancia'!AD40=0,"-",('Órdenes según Instancia'!T40/'Órdenes según Instancia'!AD40))</f>
        <v>0</v>
      </c>
      <c r="Q40" s="31">
        <f>IF('Órdenes según Instancia'!AD40=0,"-",('Órdenes según Instancia'!Y40/'Órdenes según Instancia'!AD40))</f>
        <v>0</v>
      </c>
      <c r="R40" s="31">
        <f>IF('Órdenes según Instancia'!AE40=0,"-",('Órdenes según Instancia'!F40/'Órdenes según Instancia'!AE40))</f>
        <v>1</v>
      </c>
      <c r="S40" s="31">
        <f>IF('Órdenes según Instancia'!AE40=0,"-",('Órdenes según Instancia'!K40/'Órdenes según Instancia'!AE40))</f>
        <v>0</v>
      </c>
      <c r="T40" s="31">
        <f>IF('Órdenes según Instancia'!AE40=0,"-",('Órdenes según Instancia'!P40/'Órdenes según Instancia'!AE40))</f>
        <v>0</v>
      </c>
      <c r="U40" s="31">
        <f>IF('Órdenes según Instancia'!AE40=0,"-",('Órdenes según Instancia'!U40/('Órdenes según Instancia'!AE40)))</f>
        <v>0</v>
      </c>
      <c r="V40" s="31">
        <f>IF('Órdenes según Instancia'!AE40=0,"-",('Órdenes según Instancia'!Z40/'Órdenes según Instancia'!AE40))</f>
        <v>0</v>
      </c>
    </row>
    <row r="41" spans="2:22" ht="20.100000000000001" customHeight="1" thickBot="1" x14ac:dyDescent="0.25">
      <c r="B41" s="4" t="s">
        <v>224</v>
      </c>
      <c r="C41" s="31">
        <f>IF('Órdenes según Instancia'!AB41=0,"-",('Órdenes según Instancia'!C41/'Órdenes según Instancia'!AB41))</f>
        <v>0.88288288288288286</v>
      </c>
      <c r="D41" s="31">
        <f>IF('Órdenes según Instancia'!AB41=0,"-",('Órdenes según Instancia'!H41/'Órdenes según Instancia'!AB41))</f>
        <v>0</v>
      </c>
      <c r="E41" s="31">
        <f>IF('Órdenes según Instancia'!AB41=0,"-",('Órdenes según Instancia'!M41/'Órdenes según Instancia'!AB41))</f>
        <v>0.11711711711711711</v>
      </c>
      <c r="F41" s="31">
        <f>IF('Órdenes según Instancia'!AB41=0,"-",('Órdenes según Instancia'!R41/'Órdenes según Instancia'!AB41))</f>
        <v>0</v>
      </c>
      <c r="G41" s="31">
        <f>IF('Órdenes según Instancia'!AB41=0,"-",('Órdenes según Instancia'!W41/'Órdenes según Instancia'!AB41))</f>
        <v>0</v>
      </c>
      <c r="H41" s="31">
        <f>IF('Órdenes según Instancia'!AC41=0,"-",('Órdenes según Instancia'!D41/'Órdenes según Instancia'!AC41))</f>
        <v>1</v>
      </c>
      <c r="I41" s="31">
        <f>IF('Órdenes según Instancia'!AC41=0,"-",('Órdenes según Instancia'!I41/'Órdenes según Instancia'!AC41))</f>
        <v>0</v>
      </c>
      <c r="J41" s="31">
        <f>IF('Órdenes según Instancia'!AC41=0,"-",('Órdenes según Instancia'!N41/'Órdenes según Instancia'!AC41))</f>
        <v>0</v>
      </c>
      <c r="K41" s="31">
        <f>IF('Órdenes según Instancia'!AC41=0,"-",('Órdenes según Instancia'!S41/'Órdenes según Instancia'!AC41))</f>
        <v>0</v>
      </c>
      <c r="L41" s="31">
        <f>IF('Órdenes según Instancia'!AC41=0,"-",('Órdenes según Instancia'!X41/'Órdenes según Instancia'!AC41))</f>
        <v>0</v>
      </c>
      <c r="M41" s="31">
        <f>IF('Órdenes según Instancia'!AD41=0,"-",('Órdenes según Instancia'!E41/'Órdenes según Instancia'!AD41))</f>
        <v>0.82894736842105265</v>
      </c>
      <c r="N41" s="31">
        <f>IF('Órdenes según Instancia'!AD41=0,"-",('Órdenes según Instancia'!J41/'Órdenes según Instancia'!AD41))</f>
        <v>0</v>
      </c>
      <c r="O41" s="31">
        <f>IF('Órdenes según Instancia'!AD41=0,"-",('Órdenes según Instancia'!O41/'Órdenes según Instancia'!AD41))</f>
        <v>0.17105263157894737</v>
      </c>
      <c r="P41" s="31">
        <f>IF('Órdenes según Instancia'!AD41=0,"-",('Órdenes según Instancia'!T41/'Órdenes según Instancia'!AD41))</f>
        <v>0</v>
      </c>
      <c r="Q41" s="31">
        <f>IF('Órdenes según Instancia'!AD41=0,"-",('Órdenes según Instancia'!Y41/'Órdenes según Instancia'!AD41))</f>
        <v>0</v>
      </c>
      <c r="R41" s="31">
        <f>IF('Órdenes según Instancia'!AE41=0,"-",('Órdenes según Instancia'!F41/'Órdenes según Instancia'!AE41))</f>
        <v>1</v>
      </c>
      <c r="S41" s="31">
        <f>IF('Órdenes según Instancia'!AE41=0,"-",('Órdenes según Instancia'!K41/'Órdenes según Instancia'!AE41))</f>
        <v>0</v>
      </c>
      <c r="T41" s="31">
        <f>IF('Órdenes según Instancia'!AE41=0,"-",('Órdenes según Instancia'!P41/'Órdenes según Instancia'!AE41))</f>
        <v>0</v>
      </c>
      <c r="U41" s="31">
        <f>IF('Órdenes según Instancia'!AE41=0,"-",('Órdenes según Instancia'!U41/('Órdenes según Instancia'!AE41)))</f>
        <v>0</v>
      </c>
      <c r="V41" s="31">
        <f>IF('Órdenes según Instancia'!AE41=0,"-",('Órdenes según Instancia'!Z41/'Órdenes según Instancia'!AE41))</f>
        <v>0</v>
      </c>
    </row>
    <row r="42" spans="2:22" ht="20.100000000000001" customHeight="1" thickBot="1" x14ac:dyDescent="0.25">
      <c r="B42" s="4" t="s">
        <v>225</v>
      </c>
      <c r="C42" s="31">
        <f>IF('Órdenes según Instancia'!AB42=0,"-",('Órdenes según Instancia'!C42/'Órdenes según Instancia'!AB42))</f>
        <v>0.90697674418604646</v>
      </c>
      <c r="D42" s="31">
        <f>IF('Órdenes según Instancia'!AB42=0,"-",('Órdenes según Instancia'!H42/'Órdenes según Instancia'!AB42))</f>
        <v>0</v>
      </c>
      <c r="E42" s="31">
        <f>IF('Órdenes según Instancia'!AB42=0,"-",('Órdenes según Instancia'!M42/'Órdenes según Instancia'!AB42))</f>
        <v>2.3255813953488372E-2</v>
      </c>
      <c r="F42" s="31">
        <f>IF('Órdenes según Instancia'!AB42=0,"-",('Órdenes según Instancia'!R42/'Órdenes según Instancia'!AB42))</f>
        <v>6.9767441860465115E-2</v>
      </c>
      <c r="G42" s="31">
        <f>IF('Órdenes según Instancia'!AB42=0,"-",('Órdenes según Instancia'!W42/'Órdenes según Instancia'!AB42))</f>
        <v>0</v>
      </c>
      <c r="H42" s="31" t="str">
        <f>IF('Órdenes según Instancia'!AC42=0,"-",('Órdenes según Instancia'!D42/'Órdenes según Instancia'!AC42))</f>
        <v>-</v>
      </c>
      <c r="I42" s="31" t="str">
        <f>IF('Órdenes según Instancia'!AC42=0,"-",('Órdenes según Instancia'!I42/'Órdenes según Instancia'!AC42))</f>
        <v>-</v>
      </c>
      <c r="J42" s="31" t="str">
        <f>IF('Órdenes según Instancia'!AC42=0,"-",('Órdenes según Instancia'!N42/'Órdenes según Instancia'!AC42))</f>
        <v>-</v>
      </c>
      <c r="K42" s="31" t="str">
        <f>IF('Órdenes según Instancia'!AC42=0,"-",('Órdenes según Instancia'!S42/'Órdenes según Instancia'!AC42))</f>
        <v>-</v>
      </c>
      <c r="L42" s="31" t="str">
        <f>IF('Órdenes según Instancia'!AC42=0,"-",('Órdenes según Instancia'!X42/'Órdenes según Instancia'!AC42))</f>
        <v>-</v>
      </c>
      <c r="M42" s="31">
        <f>IF('Órdenes según Instancia'!AD42=0,"-",('Órdenes según Instancia'!E42/'Órdenes según Instancia'!AD42))</f>
        <v>0.90476190476190477</v>
      </c>
      <c r="N42" s="31">
        <f>IF('Órdenes según Instancia'!AD42=0,"-",('Órdenes según Instancia'!J42/'Órdenes según Instancia'!AD42))</f>
        <v>0</v>
      </c>
      <c r="O42" s="31">
        <f>IF('Órdenes según Instancia'!AD42=0,"-",('Órdenes según Instancia'!O42/'Órdenes según Instancia'!AD42))</f>
        <v>2.3809523809523808E-2</v>
      </c>
      <c r="P42" s="31">
        <f>IF('Órdenes según Instancia'!AD42=0,"-",('Órdenes según Instancia'!T42/'Órdenes según Instancia'!AD42))</f>
        <v>7.1428571428571425E-2</v>
      </c>
      <c r="Q42" s="31">
        <f>IF('Órdenes según Instancia'!AD42=0,"-",('Órdenes según Instancia'!Y42/'Órdenes según Instancia'!AD42))</f>
        <v>0</v>
      </c>
      <c r="R42" s="31">
        <f>IF('Órdenes según Instancia'!AE42=0,"-",('Órdenes según Instancia'!F42/'Órdenes según Instancia'!AE42))</f>
        <v>1</v>
      </c>
      <c r="S42" s="31">
        <f>IF('Órdenes según Instancia'!AE42=0,"-",('Órdenes según Instancia'!K42/'Órdenes según Instancia'!AE42))</f>
        <v>0</v>
      </c>
      <c r="T42" s="31">
        <f>IF('Órdenes según Instancia'!AE42=0,"-",('Órdenes según Instancia'!P42/'Órdenes según Instancia'!AE42))</f>
        <v>0</v>
      </c>
      <c r="U42" s="31">
        <f>IF('Órdenes según Instancia'!AE42=0,"-",('Órdenes según Instancia'!U42/('Órdenes según Instancia'!AE42)))</f>
        <v>0</v>
      </c>
      <c r="V42" s="31">
        <f>IF('Órdenes según Instancia'!AE42=0,"-",('Órdenes según Instancia'!Z42/'Órdenes según Instancia'!AE42))</f>
        <v>0</v>
      </c>
    </row>
    <row r="43" spans="2:22" ht="20.100000000000001" customHeight="1" thickBot="1" x14ac:dyDescent="0.25">
      <c r="B43" s="4" t="s">
        <v>226</v>
      </c>
      <c r="C43" s="31">
        <f>IF('Órdenes según Instancia'!AB43=0,"-",('Órdenes según Instancia'!C43/'Órdenes según Instancia'!AB43))</f>
        <v>1</v>
      </c>
      <c r="D43" s="31">
        <f>IF('Órdenes según Instancia'!AB43=0,"-",('Órdenes según Instancia'!H43/'Órdenes según Instancia'!AB43))</f>
        <v>0</v>
      </c>
      <c r="E43" s="31">
        <f>IF('Órdenes según Instancia'!AB43=0,"-",('Órdenes según Instancia'!M43/'Órdenes según Instancia'!AB43))</f>
        <v>0</v>
      </c>
      <c r="F43" s="31">
        <f>IF('Órdenes según Instancia'!AB43=0,"-",('Órdenes según Instancia'!R43/'Órdenes según Instancia'!AB43))</f>
        <v>0</v>
      </c>
      <c r="G43" s="31">
        <f>IF('Órdenes según Instancia'!AB43=0,"-",('Órdenes según Instancia'!W43/'Órdenes según Instancia'!AB43))</f>
        <v>0</v>
      </c>
      <c r="H43" s="31" t="str">
        <f>IF('Órdenes según Instancia'!AC43=0,"-",('Órdenes según Instancia'!D43/'Órdenes según Instancia'!AC43))</f>
        <v>-</v>
      </c>
      <c r="I43" s="31" t="str">
        <f>IF('Órdenes según Instancia'!AC43=0,"-",('Órdenes según Instancia'!I43/'Órdenes según Instancia'!AC43))</f>
        <v>-</v>
      </c>
      <c r="J43" s="31" t="str">
        <f>IF('Órdenes según Instancia'!AC43=0,"-",('Órdenes según Instancia'!N43/'Órdenes según Instancia'!AC43))</f>
        <v>-</v>
      </c>
      <c r="K43" s="31" t="str">
        <f>IF('Órdenes según Instancia'!AC43=0,"-",('Órdenes según Instancia'!S43/'Órdenes según Instancia'!AC43))</f>
        <v>-</v>
      </c>
      <c r="L43" s="31" t="str">
        <f>IF('Órdenes según Instancia'!AC43=0,"-",('Órdenes según Instancia'!X43/'Órdenes según Instancia'!AC43))</f>
        <v>-</v>
      </c>
      <c r="M43" s="31">
        <f>IF('Órdenes según Instancia'!AD43=0,"-",('Órdenes según Instancia'!E43/'Órdenes según Instancia'!AD43))</f>
        <v>1</v>
      </c>
      <c r="N43" s="31">
        <f>IF('Órdenes según Instancia'!AD43=0,"-",('Órdenes según Instancia'!J43/'Órdenes según Instancia'!AD43))</f>
        <v>0</v>
      </c>
      <c r="O43" s="31">
        <f>IF('Órdenes según Instancia'!AD43=0,"-",('Órdenes según Instancia'!O43/'Órdenes según Instancia'!AD43))</f>
        <v>0</v>
      </c>
      <c r="P43" s="31">
        <f>IF('Órdenes según Instancia'!AD43=0,"-",('Órdenes según Instancia'!T43/'Órdenes según Instancia'!AD43))</f>
        <v>0</v>
      </c>
      <c r="Q43" s="31">
        <f>IF('Órdenes según Instancia'!AD43=0,"-",('Órdenes según Instancia'!Y43/'Órdenes según Instancia'!AD43))</f>
        <v>0</v>
      </c>
      <c r="R43" s="31">
        <f>IF('Órdenes según Instancia'!AE43=0,"-",('Órdenes según Instancia'!F43/'Órdenes según Instancia'!AE43))</f>
        <v>1</v>
      </c>
      <c r="S43" s="31">
        <f>IF('Órdenes según Instancia'!AE43=0,"-",('Órdenes según Instancia'!K43/'Órdenes según Instancia'!AE43))</f>
        <v>0</v>
      </c>
      <c r="T43" s="31">
        <f>IF('Órdenes según Instancia'!AE43=0,"-",('Órdenes según Instancia'!P43/'Órdenes según Instancia'!AE43))</f>
        <v>0</v>
      </c>
      <c r="U43" s="31">
        <f>IF('Órdenes según Instancia'!AE43=0,"-",('Órdenes según Instancia'!U43/('Órdenes según Instancia'!AE43)))</f>
        <v>0</v>
      </c>
      <c r="V43" s="31">
        <f>IF('Órdenes según Instancia'!AE43=0,"-",('Órdenes según Instancia'!Z43/'Órdenes según Instancia'!AE43))</f>
        <v>0</v>
      </c>
    </row>
    <row r="44" spans="2:22" ht="20.100000000000001" customHeight="1" thickBot="1" x14ac:dyDescent="0.25">
      <c r="B44" s="4" t="s">
        <v>227</v>
      </c>
      <c r="C44" s="31">
        <f>IF('Órdenes según Instancia'!AB44=0,"-",('Órdenes según Instancia'!C44/'Órdenes según Instancia'!AB44))</f>
        <v>1</v>
      </c>
      <c r="D44" s="31">
        <f>IF('Órdenes según Instancia'!AB44=0,"-",('Órdenes según Instancia'!H44/'Órdenes según Instancia'!AB44))</f>
        <v>0</v>
      </c>
      <c r="E44" s="31">
        <f>IF('Órdenes según Instancia'!AB44=0,"-",('Órdenes según Instancia'!M44/'Órdenes según Instancia'!AB44))</f>
        <v>0</v>
      </c>
      <c r="F44" s="31">
        <f>IF('Órdenes según Instancia'!AB44=0,"-",('Órdenes según Instancia'!R44/'Órdenes según Instancia'!AB44))</f>
        <v>0</v>
      </c>
      <c r="G44" s="31">
        <f>IF('Órdenes según Instancia'!AB44=0,"-",('Órdenes según Instancia'!W44/'Órdenes según Instancia'!AB44))</f>
        <v>0</v>
      </c>
      <c r="H44" s="31" t="str">
        <f>IF('Órdenes según Instancia'!AC44=0,"-",('Órdenes según Instancia'!D44/'Órdenes según Instancia'!AC44))</f>
        <v>-</v>
      </c>
      <c r="I44" s="31" t="str">
        <f>IF('Órdenes según Instancia'!AC44=0,"-",('Órdenes según Instancia'!I44/'Órdenes según Instancia'!AC44))</f>
        <v>-</v>
      </c>
      <c r="J44" s="31" t="str">
        <f>IF('Órdenes según Instancia'!AC44=0,"-",('Órdenes según Instancia'!N44/'Órdenes según Instancia'!AC44))</f>
        <v>-</v>
      </c>
      <c r="K44" s="31" t="str">
        <f>IF('Órdenes según Instancia'!AC44=0,"-",('Órdenes según Instancia'!S44/'Órdenes según Instancia'!AC44))</f>
        <v>-</v>
      </c>
      <c r="L44" s="31" t="str">
        <f>IF('Órdenes según Instancia'!AC44=0,"-",('Órdenes según Instancia'!X44/'Órdenes según Instancia'!AC44))</f>
        <v>-</v>
      </c>
      <c r="M44" s="31">
        <f>IF('Órdenes según Instancia'!AD44=0,"-",('Órdenes según Instancia'!E44/'Órdenes según Instancia'!AD44))</f>
        <v>1</v>
      </c>
      <c r="N44" s="31">
        <f>IF('Órdenes según Instancia'!AD44=0,"-",('Órdenes según Instancia'!J44/'Órdenes según Instancia'!AD44))</f>
        <v>0</v>
      </c>
      <c r="O44" s="31">
        <f>IF('Órdenes según Instancia'!AD44=0,"-",('Órdenes según Instancia'!O44/'Órdenes según Instancia'!AD44))</f>
        <v>0</v>
      </c>
      <c r="P44" s="31">
        <f>IF('Órdenes según Instancia'!AD44=0,"-",('Órdenes según Instancia'!T44/'Órdenes según Instancia'!AD44))</f>
        <v>0</v>
      </c>
      <c r="Q44" s="31">
        <f>IF('Órdenes según Instancia'!AD44=0,"-",('Órdenes según Instancia'!Y44/'Órdenes según Instancia'!AD44))</f>
        <v>0</v>
      </c>
      <c r="R44" s="31">
        <f>IF('Órdenes según Instancia'!AE44=0,"-",('Órdenes según Instancia'!F44/'Órdenes según Instancia'!AE44))</f>
        <v>1</v>
      </c>
      <c r="S44" s="31">
        <f>IF('Órdenes según Instancia'!AE44=0,"-",('Órdenes según Instancia'!K44/'Órdenes según Instancia'!AE44))</f>
        <v>0</v>
      </c>
      <c r="T44" s="31">
        <f>IF('Órdenes según Instancia'!AE44=0,"-",('Órdenes según Instancia'!P44/'Órdenes según Instancia'!AE44))</f>
        <v>0</v>
      </c>
      <c r="U44" s="31">
        <f>IF('Órdenes según Instancia'!AE44=0,"-",('Órdenes según Instancia'!U44/('Órdenes según Instancia'!AE44)))</f>
        <v>0</v>
      </c>
      <c r="V44" s="31">
        <f>IF('Órdenes según Instancia'!AE44=0,"-",('Órdenes según Instancia'!Z44/'Órdenes según Instancia'!AE44))</f>
        <v>0</v>
      </c>
    </row>
    <row r="45" spans="2:22" ht="20.100000000000001" customHeight="1" thickBot="1" x14ac:dyDescent="0.25">
      <c r="B45" s="4" t="s">
        <v>228</v>
      </c>
      <c r="C45" s="31">
        <f>IF('Órdenes según Instancia'!AB45=0,"-",('Órdenes según Instancia'!C45/'Órdenes según Instancia'!AB45))</f>
        <v>0.99251870324189528</v>
      </c>
      <c r="D45" s="31">
        <f>IF('Órdenes según Instancia'!AB45=0,"-",('Órdenes según Instancia'!H45/'Órdenes según Instancia'!AB45))</f>
        <v>1.2468827930174563E-3</v>
      </c>
      <c r="E45" s="31">
        <f>IF('Órdenes según Instancia'!AB45=0,"-",('Órdenes según Instancia'!M45/'Órdenes según Instancia'!AB45))</f>
        <v>6.2344139650872821E-3</v>
      </c>
      <c r="F45" s="31">
        <f>IF('Órdenes según Instancia'!AB45=0,"-",('Órdenes según Instancia'!R45/'Órdenes según Instancia'!AB45))</f>
        <v>0</v>
      </c>
      <c r="G45" s="31">
        <f>IF('Órdenes según Instancia'!AB45=0,"-",('Órdenes según Instancia'!W45/'Órdenes según Instancia'!AB45))</f>
        <v>0</v>
      </c>
      <c r="H45" s="31">
        <f>IF('Órdenes según Instancia'!AC45=0,"-",('Órdenes según Instancia'!D45/'Órdenes según Instancia'!AC45))</f>
        <v>1</v>
      </c>
      <c r="I45" s="31">
        <f>IF('Órdenes según Instancia'!AC45=0,"-",('Órdenes según Instancia'!I45/'Órdenes según Instancia'!AC45))</f>
        <v>0</v>
      </c>
      <c r="J45" s="31">
        <f>IF('Órdenes según Instancia'!AC45=0,"-",('Órdenes según Instancia'!N45/'Órdenes según Instancia'!AC45))</f>
        <v>0</v>
      </c>
      <c r="K45" s="31">
        <f>IF('Órdenes según Instancia'!AC45=0,"-",('Órdenes según Instancia'!S45/'Órdenes según Instancia'!AC45))</f>
        <v>0</v>
      </c>
      <c r="L45" s="31">
        <f>IF('Órdenes según Instancia'!AC45=0,"-",('Órdenes según Instancia'!X45/'Órdenes según Instancia'!AC45))</f>
        <v>0</v>
      </c>
      <c r="M45" s="31">
        <f>IF('Órdenes según Instancia'!AD45=0,"-",('Órdenes según Instancia'!E45/'Órdenes según Instancia'!AD45))</f>
        <v>0.98395721925133695</v>
      </c>
      <c r="N45" s="31">
        <f>IF('Órdenes según Instancia'!AD45=0,"-",('Órdenes según Instancia'!J45/'Órdenes según Instancia'!AD45))</f>
        <v>2.6737967914438501E-3</v>
      </c>
      <c r="O45" s="31">
        <f>IF('Órdenes según Instancia'!AD45=0,"-",('Órdenes según Instancia'!O45/'Órdenes según Instancia'!AD45))</f>
        <v>1.3368983957219251E-2</v>
      </c>
      <c r="P45" s="31">
        <f>IF('Órdenes según Instancia'!AD45=0,"-",('Órdenes según Instancia'!T45/'Órdenes según Instancia'!AD45))</f>
        <v>0</v>
      </c>
      <c r="Q45" s="31">
        <f>IF('Órdenes según Instancia'!AD45=0,"-",('Órdenes según Instancia'!Y45/'Órdenes según Instancia'!AD45))</f>
        <v>0</v>
      </c>
      <c r="R45" s="31">
        <f>IF('Órdenes según Instancia'!AE45=0,"-",('Órdenes según Instancia'!F45/'Órdenes según Instancia'!AE45))</f>
        <v>1</v>
      </c>
      <c r="S45" s="31">
        <f>IF('Órdenes según Instancia'!AE45=0,"-",('Órdenes según Instancia'!K45/'Órdenes según Instancia'!AE45))</f>
        <v>0</v>
      </c>
      <c r="T45" s="31">
        <f>IF('Órdenes según Instancia'!AE45=0,"-",('Órdenes según Instancia'!P45/'Órdenes según Instancia'!AE45))</f>
        <v>0</v>
      </c>
      <c r="U45" s="31">
        <f>IF('Órdenes según Instancia'!AE45=0,"-",('Órdenes según Instancia'!U45/('Órdenes según Instancia'!AE45)))</f>
        <v>0</v>
      </c>
      <c r="V45" s="31">
        <f>IF('Órdenes según Instancia'!AE45=0,"-",('Órdenes según Instancia'!Z45/'Órdenes según Instancia'!AE45))</f>
        <v>0</v>
      </c>
    </row>
    <row r="46" spans="2:22" ht="20.100000000000001" customHeight="1" thickBot="1" x14ac:dyDescent="0.25">
      <c r="B46" s="4" t="s">
        <v>229</v>
      </c>
      <c r="C46" s="31">
        <f>IF('Órdenes según Instancia'!AB46=0,"-",('Órdenes según Instancia'!C46/'Órdenes según Instancia'!AB46))</f>
        <v>0.99333333333333329</v>
      </c>
      <c r="D46" s="31">
        <f>IF('Órdenes según Instancia'!AB46=0,"-",('Órdenes según Instancia'!H46/'Órdenes según Instancia'!AB46))</f>
        <v>0</v>
      </c>
      <c r="E46" s="31">
        <f>IF('Órdenes según Instancia'!AB46=0,"-",('Órdenes según Instancia'!M46/'Órdenes según Instancia'!AB46))</f>
        <v>6.6666666666666671E-3</v>
      </c>
      <c r="F46" s="31">
        <f>IF('Órdenes según Instancia'!AB46=0,"-",('Órdenes según Instancia'!R46/'Órdenes según Instancia'!AB46))</f>
        <v>0</v>
      </c>
      <c r="G46" s="31">
        <f>IF('Órdenes según Instancia'!AB46=0,"-",('Órdenes según Instancia'!W46/'Órdenes según Instancia'!AB46))</f>
        <v>0</v>
      </c>
      <c r="H46" s="31" t="str">
        <f>IF('Órdenes según Instancia'!AC46=0,"-",('Órdenes según Instancia'!D46/'Órdenes según Instancia'!AC46))</f>
        <v>-</v>
      </c>
      <c r="I46" s="31" t="str">
        <f>IF('Órdenes según Instancia'!AC46=0,"-",('Órdenes según Instancia'!I46/'Órdenes según Instancia'!AC46))</f>
        <v>-</v>
      </c>
      <c r="J46" s="31" t="str">
        <f>IF('Órdenes según Instancia'!AC46=0,"-",('Órdenes según Instancia'!N46/'Órdenes según Instancia'!AC46))</f>
        <v>-</v>
      </c>
      <c r="K46" s="31" t="str">
        <f>IF('Órdenes según Instancia'!AC46=0,"-",('Órdenes según Instancia'!S46/'Órdenes según Instancia'!AC46))</f>
        <v>-</v>
      </c>
      <c r="L46" s="31" t="str">
        <f>IF('Órdenes según Instancia'!AC46=0,"-",('Órdenes según Instancia'!X46/'Órdenes según Instancia'!AC46))</f>
        <v>-</v>
      </c>
      <c r="M46" s="31">
        <f>IF('Órdenes según Instancia'!AD46=0,"-",('Órdenes según Instancia'!E46/'Órdenes según Instancia'!AD46))</f>
        <v>0.98461538461538467</v>
      </c>
      <c r="N46" s="31">
        <f>IF('Órdenes según Instancia'!AD46=0,"-",('Órdenes según Instancia'!J46/'Órdenes según Instancia'!AD46))</f>
        <v>0</v>
      </c>
      <c r="O46" s="31">
        <f>IF('Órdenes según Instancia'!AD46=0,"-",('Órdenes según Instancia'!O46/'Órdenes según Instancia'!AD46))</f>
        <v>1.5384615384615385E-2</v>
      </c>
      <c r="P46" s="31">
        <f>IF('Órdenes según Instancia'!AD46=0,"-",('Órdenes según Instancia'!T46/'Órdenes según Instancia'!AD46))</f>
        <v>0</v>
      </c>
      <c r="Q46" s="31">
        <f>IF('Órdenes según Instancia'!AD46=0,"-",('Órdenes según Instancia'!Y46/'Órdenes según Instancia'!AD46))</f>
        <v>0</v>
      </c>
      <c r="R46" s="31">
        <f>IF('Órdenes según Instancia'!AE46=0,"-",('Órdenes según Instancia'!F46/'Órdenes según Instancia'!AE46))</f>
        <v>1</v>
      </c>
      <c r="S46" s="31">
        <f>IF('Órdenes según Instancia'!AE46=0,"-",('Órdenes según Instancia'!K46/'Órdenes según Instancia'!AE46))</f>
        <v>0</v>
      </c>
      <c r="T46" s="31">
        <f>IF('Órdenes según Instancia'!AE46=0,"-",('Órdenes según Instancia'!P46/'Órdenes según Instancia'!AE46))</f>
        <v>0</v>
      </c>
      <c r="U46" s="31">
        <f>IF('Órdenes según Instancia'!AE46=0,"-",('Órdenes según Instancia'!U46/('Órdenes según Instancia'!AE46)))</f>
        <v>0</v>
      </c>
      <c r="V46" s="31">
        <f>IF('Órdenes según Instancia'!AE46=0,"-",('Órdenes según Instancia'!Z46/'Órdenes según Instancia'!AE46))</f>
        <v>0</v>
      </c>
    </row>
    <row r="47" spans="2:22" ht="20.100000000000001" customHeight="1" thickBot="1" x14ac:dyDescent="0.25">
      <c r="B47" s="4" t="s">
        <v>230</v>
      </c>
      <c r="C47" s="31">
        <f>IF('Órdenes según Instancia'!AB47=0,"-",('Órdenes según Instancia'!C47/'Órdenes según Instancia'!AB47))</f>
        <v>0.96842105263157896</v>
      </c>
      <c r="D47" s="31">
        <f>IF('Órdenes según Instancia'!AB47=0,"-",('Órdenes según Instancia'!H47/'Órdenes según Instancia'!AB47))</f>
        <v>0</v>
      </c>
      <c r="E47" s="31">
        <f>IF('Órdenes según Instancia'!AB47=0,"-",('Órdenes según Instancia'!M47/'Órdenes según Instancia'!AB47))</f>
        <v>3.1578947368421054E-2</v>
      </c>
      <c r="F47" s="31">
        <f>IF('Órdenes según Instancia'!AB47=0,"-",('Órdenes según Instancia'!R47/'Órdenes según Instancia'!AB47))</f>
        <v>0</v>
      </c>
      <c r="G47" s="31">
        <f>IF('Órdenes según Instancia'!AB47=0,"-",('Órdenes según Instancia'!W47/'Órdenes según Instancia'!AB47))</f>
        <v>0</v>
      </c>
      <c r="H47" s="31" t="str">
        <f>IF('Órdenes según Instancia'!AC47=0,"-",('Órdenes según Instancia'!D47/'Órdenes según Instancia'!AC47))</f>
        <v>-</v>
      </c>
      <c r="I47" s="31" t="str">
        <f>IF('Órdenes según Instancia'!AC47=0,"-",('Órdenes según Instancia'!I47/'Órdenes según Instancia'!AC47))</f>
        <v>-</v>
      </c>
      <c r="J47" s="31" t="str">
        <f>IF('Órdenes según Instancia'!AC47=0,"-",('Órdenes según Instancia'!N47/'Órdenes según Instancia'!AC47))</f>
        <v>-</v>
      </c>
      <c r="K47" s="31" t="str">
        <f>IF('Órdenes según Instancia'!AC47=0,"-",('Órdenes según Instancia'!S47/'Órdenes según Instancia'!AC47))</f>
        <v>-</v>
      </c>
      <c r="L47" s="31" t="str">
        <f>IF('Órdenes según Instancia'!AC47=0,"-",('Órdenes según Instancia'!X47/'Órdenes según Instancia'!AC47))</f>
        <v>-</v>
      </c>
      <c r="M47" s="31">
        <f>IF('Órdenes según Instancia'!AD47=0,"-",('Órdenes según Instancia'!E47/'Órdenes según Instancia'!AD47))</f>
        <v>0.94915254237288138</v>
      </c>
      <c r="N47" s="31">
        <f>IF('Órdenes según Instancia'!AD47=0,"-",('Órdenes según Instancia'!J47/'Órdenes según Instancia'!AD47))</f>
        <v>0</v>
      </c>
      <c r="O47" s="31">
        <f>IF('Órdenes según Instancia'!AD47=0,"-",('Órdenes según Instancia'!O47/'Órdenes según Instancia'!AD47))</f>
        <v>5.0847457627118647E-2</v>
      </c>
      <c r="P47" s="31">
        <f>IF('Órdenes según Instancia'!AD47=0,"-",('Órdenes según Instancia'!T47/'Órdenes según Instancia'!AD47))</f>
        <v>0</v>
      </c>
      <c r="Q47" s="31">
        <f>IF('Órdenes según Instancia'!AD47=0,"-",('Órdenes según Instancia'!Y47/'Órdenes según Instancia'!AD47))</f>
        <v>0</v>
      </c>
      <c r="R47" s="31">
        <f>IF('Órdenes según Instancia'!AE47=0,"-",('Órdenes según Instancia'!F47/'Órdenes según Instancia'!AE47))</f>
        <v>1</v>
      </c>
      <c r="S47" s="31">
        <f>IF('Órdenes según Instancia'!AE47=0,"-",('Órdenes según Instancia'!K47/'Órdenes según Instancia'!AE47))</f>
        <v>0</v>
      </c>
      <c r="T47" s="31">
        <f>IF('Órdenes según Instancia'!AE47=0,"-",('Órdenes según Instancia'!P47/'Órdenes según Instancia'!AE47))</f>
        <v>0</v>
      </c>
      <c r="U47" s="31">
        <f>IF('Órdenes según Instancia'!AE47=0,"-",('Órdenes según Instancia'!U47/('Órdenes según Instancia'!AE47)))</f>
        <v>0</v>
      </c>
      <c r="V47" s="31">
        <f>IF('Órdenes según Instancia'!AE47=0,"-",('Órdenes según Instancia'!Z47/'Órdenes según Instancia'!AE47))</f>
        <v>0</v>
      </c>
    </row>
    <row r="48" spans="2:22" ht="20.100000000000001" customHeight="1" thickBot="1" x14ac:dyDescent="0.25">
      <c r="B48" s="4" t="s">
        <v>231</v>
      </c>
      <c r="C48" s="31">
        <f>IF('Órdenes según Instancia'!AB48=0,"-",('Órdenes según Instancia'!C48/'Órdenes según Instancia'!AB48))</f>
        <v>0.92903225806451617</v>
      </c>
      <c r="D48" s="31">
        <f>IF('Órdenes según Instancia'!AB48=0,"-",('Órdenes según Instancia'!H48/'Órdenes según Instancia'!AB48))</f>
        <v>1.2903225806451613E-2</v>
      </c>
      <c r="E48" s="31">
        <f>IF('Órdenes según Instancia'!AB48=0,"-",('Órdenes según Instancia'!M48/'Órdenes según Instancia'!AB48))</f>
        <v>5.8064516129032261E-2</v>
      </c>
      <c r="F48" s="31">
        <f>IF('Órdenes según Instancia'!AB48=0,"-",('Órdenes según Instancia'!R48/'Órdenes según Instancia'!AB48))</f>
        <v>0</v>
      </c>
      <c r="G48" s="31">
        <f>IF('Órdenes según Instancia'!AB48=0,"-",('Órdenes según Instancia'!W48/'Órdenes según Instancia'!AB48))</f>
        <v>0</v>
      </c>
      <c r="H48" s="31" t="str">
        <f>IF('Órdenes según Instancia'!AC48=0,"-",('Órdenes según Instancia'!D48/'Órdenes según Instancia'!AC48))</f>
        <v>-</v>
      </c>
      <c r="I48" s="31" t="str">
        <f>IF('Órdenes según Instancia'!AC48=0,"-",('Órdenes según Instancia'!I48/'Órdenes según Instancia'!AC48))</f>
        <v>-</v>
      </c>
      <c r="J48" s="31" t="str">
        <f>IF('Órdenes según Instancia'!AC48=0,"-",('Órdenes según Instancia'!N48/'Órdenes según Instancia'!AC48))</f>
        <v>-</v>
      </c>
      <c r="K48" s="31" t="str">
        <f>IF('Órdenes según Instancia'!AC48=0,"-",('Órdenes según Instancia'!S48/'Órdenes según Instancia'!AC48))</f>
        <v>-</v>
      </c>
      <c r="L48" s="31" t="str">
        <f>IF('Órdenes según Instancia'!AC48=0,"-",('Órdenes según Instancia'!X48/'Órdenes según Instancia'!AC48))</f>
        <v>-</v>
      </c>
      <c r="M48" s="31">
        <f>IF('Órdenes según Instancia'!AD48=0,"-",('Órdenes según Instancia'!E48/'Órdenes según Instancia'!AD48))</f>
        <v>0.89130434782608692</v>
      </c>
      <c r="N48" s="31">
        <f>IF('Órdenes según Instancia'!AD48=0,"-",('Órdenes según Instancia'!J48/'Órdenes según Instancia'!AD48))</f>
        <v>1.0869565217391304E-2</v>
      </c>
      <c r="O48" s="31">
        <f>IF('Órdenes según Instancia'!AD48=0,"-",('Órdenes según Instancia'!O48/'Órdenes según Instancia'!AD48))</f>
        <v>9.7826086956521743E-2</v>
      </c>
      <c r="P48" s="31">
        <f>IF('Órdenes según Instancia'!AD48=0,"-",('Órdenes según Instancia'!T48/'Órdenes según Instancia'!AD48))</f>
        <v>0</v>
      </c>
      <c r="Q48" s="31">
        <f>IF('Órdenes según Instancia'!AD48=0,"-",('Órdenes según Instancia'!Y48/'Órdenes según Instancia'!AD48))</f>
        <v>0</v>
      </c>
      <c r="R48" s="31">
        <f>IF('Órdenes según Instancia'!AE48=0,"-",('Órdenes según Instancia'!F48/'Órdenes según Instancia'!AE48))</f>
        <v>0.98412698412698407</v>
      </c>
      <c r="S48" s="31">
        <f>IF('Órdenes según Instancia'!AE48=0,"-",('Órdenes según Instancia'!K48/'Órdenes según Instancia'!AE48))</f>
        <v>1.5873015873015872E-2</v>
      </c>
      <c r="T48" s="31">
        <f>IF('Órdenes según Instancia'!AE48=0,"-",('Órdenes según Instancia'!P48/'Órdenes según Instancia'!AE48))</f>
        <v>0</v>
      </c>
      <c r="U48" s="31">
        <f>IF('Órdenes según Instancia'!AE48=0,"-",('Órdenes según Instancia'!U48/('Órdenes según Instancia'!AE48)))</f>
        <v>0</v>
      </c>
      <c r="V48" s="31">
        <f>IF('Órdenes según Instancia'!AE48=0,"-",('Órdenes según Instancia'!Z48/'Órdenes según Instancia'!AE48))</f>
        <v>0</v>
      </c>
    </row>
    <row r="49" spans="2:22" ht="20.100000000000001" customHeight="1" thickBot="1" x14ac:dyDescent="0.25">
      <c r="B49" s="4" t="s">
        <v>232</v>
      </c>
      <c r="C49" s="31">
        <f>IF('Órdenes según Instancia'!AB49=0,"-",('Órdenes según Instancia'!C49/'Órdenes según Instancia'!AB49))</f>
        <v>0.94357976653696496</v>
      </c>
      <c r="D49" s="31">
        <f>IF('Órdenes según Instancia'!AB49=0,"-",('Órdenes según Instancia'!H49/'Órdenes según Instancia'!AB49))</f>
        <v>0</v>
      </c>
      <c r="E49" s="31">
        <f>IF('Órdenes según Instancia'!AB49=0,"-",('Órdenes según Instancia'!M49/'Órdenes según Instancia'!AB49))</f>
        <v>5.642023346303502E-2</v>
      </c>
      <c r="F49" s="31">
        <f>IF('Órdenes según Instancia'!AB49=0,"-",('Órdenes según Instancia'!R49/'Órdenes según Instancia'!AB49))</f>
        <v>0</v>
      </c>
      <c r="G49" s="31">
        <f>IF('Órdenes según Instancia'!AB49=0,"-",('Órdenes según Instancia'!W49/'Órdenes según Instancia'!AB49))</f>
        <v>0</v>
      </c>
      <c r="H49" s="31" t="str">
        <f>IF('Órdenes según Instancia'!AC49=0,"-",('Órdenes según Instancia'!D49/'Órdenes según Instancia'!AC49))</f>
        <v>-</v>
      </c>
      <c r="I49" s="31" t="str">
        <f>IF('Órdenes según Instancia'!AC49=0,"-",('Órdenes según Instancia'!I49/'Órdenes según Instancia'!AC49))</f>
        <v>-</v>
      </c>
      <c r="J49" s="31" t="str">
        <f>IF('Órdenes según Instancia'!AC49=0,"-",('Órdenes según Instancia'!N49/'Órdenes según Instancia'!AC49))</f>
        <v>-</v>
      </c>
      <c r="K49" s="31" t="str">
        <f>IF('Órdenes según Instancia'!AC49=0,"-",('Órdenes según Instancia'!S49/'Órdenes según Instancia'!AC49))</f>
        <v>-</v>
      </c>
      <c r="L49" s="31" t="str">
        <f>IF('Órdenes según Instancia'!AC49=0,"-",('Órdenes según Instancia'!X49/'Órdenes según Instancia'!AC49))</f>
        <v>-</v>
      </c>
      <c r="M49" s="31">
        <f>IF('Órdenes según Instancia'!AD49=0,"-",('Órdenes según Instancia'!E49/'Órdenes según Instancia'!AD49))</f>
        <v>0.9320843091334895</v>
      </c>
      <c r="N49" s="31">
        <f>IF('Órdenes según Instancia'!AD49=0,"-",('Órdenes según Instancia'!J49/'Órdenes según Instancia'!AD49))</f>
        <v>0</v>
      </c>
      <c r="O49" s="31">
        <f>IF('Órdenes según Instancia'!AD49=0,"-",('Órdenes según Instancia'!O49/'Órdenes según Instancia'!AD49))</f>
        <v>6.7915690866510545E-2</v>
      </c>
      <c r="P49" s="31">
        <f>IF('Órdenes según Instancia'!AD49=0,"-",('Órdenes según Instancia'!T49/'Órdenes según Instancia'!AD49))</f>
        <v>0</v>
      </c>
      <c r="Q49" s="31">
        <f>IF('Órdenes según Instancia'!AD49=0,"-",('Órdenes según Instancia'!Y49/'Órdenes según Instancia'!AD49))</f>
        <v>0</v>
      </c>
      <c r="R49" s="31">
        <f>IF('Órdenes según Instancia'!AE49=0,"-",('Órdenes según Instancia'!F49/'Órdenes según Instancia'!AE49))</f>
        <v>1</v>
      </c>
      <c r="S49" s="31">
        <f>IF('Órdenes según Instancia'!AE49=0,"-",('Órdenes según Instancia'!K49/'Órdenes según Instancia'!AE49))</f>
        <v>0</v>
      </c>
      <c r="T49" s="31">
        <f>IF('Órdenes según Instancia'!AE49=0,"-",('Órdenes según Instancia'!P49/'Órdenes según Instancia'!AE49))</f>
        <v>0</v>
      </c>
      <c r="U49" s="31">
        <f>IF('Órdenes según Instancia'!AE49=0,"-",('Órdenes según Instancia'!U49/('Órdenes según Instancia'!AE49)))</f>
        <v>0</v>
      </c>
      <c r="V49" s="31">
        <f>IF('Órdenes según Instancia'!AE49=0,"-",('Órdenes según Instancia'!Z49/'Órdenes según Instancia'!AE49))</f>
        <v>0</v>
      </c>
    </row>
    <row r="50" spans="2:22" ht="20.100000000000001" customHeight="1" thickBot="1" x14ac:dyDescent="0.25">
      <c r="B50" s="4" t="s">
        <v>233</v>
      </c>
      <c r="C50" s="31">
        <f>IF('Órdenes según Instancia'!AB50=0,"-",('Órdenes según Instancia'!C50/'Órdenes según Instancia'!AB50))</f>
        <v>0.95604395604395609</v>
      </c>
      <c r="D50" s="31">
        <f>IF('Órdenes según Instancia'!AB50=0,"-",('Órdenes según Instancia'!H50/'Órdenes según Instancia'!AB50))</f>
        <v>0</v>
      </c>
      <c r="E50" s="31">
        <f>IF('Órdenes según Instancia'!AB50=0,"-",('Órdenes según Instancia'!M50/'Órdenes según Instancia'!AB50))</f>
        <v>4.3956043956043959E-2</v>
      </c>
      <c r="F50" s="31">
        <f>IF('Órdenes según Instancia'!AB50=0,"-",('Órdenes según Instancia'!R50/'Órdenes según Instancia'!AB50))</f>
        <v>0</v>
      </c>
      <c r="G50" s="31">
        <f>IF('Órdenes según Instancia'!AB50=0,"-",('Órdenes según Instancia'!W50/'Órdenes según Instancia'!AB50))</f>
        <v>0</v>
      </c>
      <c r="H50" s="31" t="str">
        <f>IF('Órdenes según Instancia'!AC50=0,"-",('Órdenes según Instancia'!D50/'Órdenes según Instancia'!AC50))</f>
        <v>-</v>
      </c>
      <c r="I50" s="31" t="str">
        <f>IF('Órdenes según Instancia'!AC50=0,"-",('Órdenes según Instancia'!I50/'Órdenes según Instancia'!AC50))</f>
        <v>-</v>
      </c>
      <c r="J50" s="31" t="str">
        <f>IF('Órdenes según Instancia'!AC50=0,"-",('Órdenes según Instancia'!N50/'Órdenes según Instancia'!AC50))</f>
        <v>-</v>
      </c>
      <c r="K50" s="31" t="str">
        <f>IF('Órdenes según Instancia'!AC50=0,"-",('Órdenes según Instancia'!S50/'Órdenes según Instancia'!AC50))</f>
        <v>-</v>
      </c>
      <c r="L50" s="31" t="str">
        <f>IF('Órdenes según Instancia'!AC50=0,"-",('Órdenes según Instancia'!X50/'Órdenes según Instancia'!AC50))</f>
        <v>-</v>
      </c>
      <c r="M50" s="31">
        <f>IF('Órdenes según Instancia'!AD50=0,"-",('Órdenes según Instancia'!E50/'Órdenes según Instancia'!AD50))</f>
        <v>0.95294117647058818</v>
      </c>
      <c r="N50" s="31">
        <f>IF('Órdenes según Instancia'!AD50=0,"-",('Órdenes según Instancia'!J50/'Órdenes según Instancia'!AD50))</f>
        <v>0</v>
      </c>
      <c r="O50" s="31">
        <f>IF('Órdenes según Instancia'!AD50=0,"-",('Órdenes según Instancia'!O50/'Órdenes según Instancia'!AD50))</f>
        <v>4.7058823529411764E-2</v>
      </c>
      <c r="P50" s="31">
        <f>IF('Órdenes según Instancia'!AD50=0,"-",('Órdenes según Instancia'!T50/'Órdenes según Instancia'!AD50))</f>
        <v>0</v>
      </c>
      <c r="Q50" s="31">
        <f>IF('Órdenes según Instancia'!AD50=0,"-",('Órdenes según Instancia'!Y50/'Órdenes según Instancia'!AD50))</f>
        <v>0</v>
      </c>
      <c r="R50" s="31">
        <f>IF('Órdenes según Instancia'!AE50=0,"-",('Órdenes según Instancia'!F50/'Órdenes según Instancia'!AE50))</f>
        <v>1</v>
      </c>
      <c r="S50" s="31">
        <f>IF('Órdenes según Instancia'!AE50=0,"-",('Órdenes según Instancia'!K50/'Órdenes según Instancia'!AE50))</f>
        <v>0</v>
      </c>
      <c r="T50" s="31">
        <f>IF('Órdenes según Instancia'!AE50=0,"-",('Órdenes según Instancia'!P50/'Órdenes según Instancia'!AE50))</f>
        <v>0</v>
      </c>
      <c r="U50" s="31">
        <f>IF('Órdenes según Instancia'!AE50=0,"-",('Órdenes según Instancia'!U50/('Órdenes según Instancia'!AE50)))</f>
        <v>0</v>
      </c>
      <c r="V50" s="31">
        <f>IF('Órdenes según Instancia'!AE50=0,"-",('Órdenes según Instancia'!Z50/'Órdenes según Instancia'!AE50))</f>
        <v>0</v>
      </c>
    </row>
    <row r="51" spans="2:22" ht="20.100000000000001" customHeight="1" thickBot="1" x14ac:dyDescent="0.25">
      <c r="B51" s="4" t="s">
        <v>234</v>
      </c>
      <c r="C51" s="31">
        <f>IF('Órdenes según Instancia'!AB51=0,"-",('Órdenes según Instancia'!C51/'Órdenes según Instancia'!AB51))</f>
        <v>0.9483240223463687</v>
      </c>
      <c r="D51" s="31">
        <f>IF('Órdenes según Instancia'!AB51=0,"-",('Órdenes según Instancia'!H51/'Órdenes según Instancia'!AB51))</f>
        <v>2.7932960893854749E-3</v>
      </c>
      <c r="E51" s="31">
        <f>IF('Órdenes según Instancia'!AB51=0,"-",('Órdenes según Instancia'!M51/'Órdenes según Instancia'!AB51))</f>
        <v>2.7932960893854747E-2</v>
      </c>
      <c r="F51" s="31">
        <f>IF('Órdenes según Instancia'!AB51=0,"-",('Órdenes según Instancia'!R51/'Órdenes según Instancia'!AB51))</f>
        <v>2.094972067039106E-2</v>
      </c>
      <c r="G51" s="31">
        <f>IF('Órdenes según Instancia'!AB51=0,"-",('Órdenes según Instancia'!W51/'Órdenes según Instancia'!AB51))</f>
        <v>0</v>
      </c>
      <c r="H51" s="31">
        <f>IF('Órdenes según Instancia'!AC51=0,"-",('Órdenes según Instancia'!D51/'Órdenes según Instancia'!AC51))</f>
        <v>1</v>
      </c>
      <c r="I51" s="31">
        <f>IF('Órdenes según Instancia'!AC51=0,"-",('Órdenes según Instancia'!I51/'Órdenes según Instancia'!AC51))</f>
        <v>0</v>
      </c>
      <c r="J51" s="31">
        <f>IF('Órdenes según Instancia'!AC51=0,"-",('Órdenes según Instancia'!N51/'Órdenes según Instancia'!AC51))</f>
        <v>0</v>
      </c>
      <c r="K51" s="31">
        <f>IF('Órdenes según Instancia'!AC51=0,"-",('Órdenes según Instancia'!S51/'Órdenes según Instancia'!AC51))</f>
        <v>0</v>
      </c>
      <c r="L51" s="31">
        <f>IF('Órdenes según Instancia'!AC51=0,"-",('Órdenes según Instancia'!X51/'Órdenes según Instancia'!AC51))</f>
        <v>0</v>
      </c>
      <c r="M51" s="31">
        <f>IF('Órdenes según Instancia'!AD51=0,"-",('Órdenes según Instancia'!E51/'Órdenes según Instancia'!AD51))</f>
        <v>0.93772241992882566</v>
      </c>
      <c r="N51" s="31">
        <f>IF('Órdenes según Instancia'!AD51=0,"-",('Órdenes según Instancia'!J51/'Órdenes según Instancia'!AD51))</f>
        <v>1.7793594306049821E-3</v>
      </c>
      <c r="O51" s="31">
        <f>IF('Órdenes según Instancia'!AD51=0,"-",('Órdenes según Instancia'!O51/'Órdenes según Instancia'!AD51))</f>
        <v>3.3807829181494664E-2</v>
      </c>
      <c r="P51" s="31">
        <f>IF('Órdenes según Instancia'!AD51=0,"-",('Órdenes según Instancia'!T51/'Órdenes según Instancia'!AD51))</f>
        <v>2.6690391459074734E-2</v>
      </c>
      <c r="Q51" s="31">
        <f>IF('Órdenes según Instancia'!AD51=0,"-",('Órdenes según Instancia'!Y51/'Órdenes según Instancia'!AD51))</f>
        <v>0</v>
      </c>
      <c r="R51" s="31">
        <f>IF('Órdenes según Instancia'!AE51=0,"-",('Órdenes según Instancia'!F51/'Órdenes según Instancia'!AE51))</f>
        <v>0.98639455782312924</v>
      </c>
      <c r="S51" s="31">
        <f>IF('Órdenes según Instancia'!AE51=0,"-",('Órdenes según Instancia'!K51/'Órdenes según Instancia'!AE51))</f>
        <v>6.8027210884353739E-3</v>
      </c>
      <c r="T51" s="31">
        <f>IF('Órdenes según Instancia'!AE51=0,"-",('Órdenes según Instancia'!P51/'Órdenes según Instancia'!AE51))</f>
        <v>6.8027210884353739E-3</v>
      </c>
      <c r="U51" s="31">
        <f>IF('Órdenes según Instancia'!AE51=0,"-",('Órdenes según Instancia'!U51/('Órdenes según Instancia'!AE51)))</f>
        <v>0</v>
      </c>
      <c r="V51" s="31">
        <f>IF('Órdenes según Instancia'!AE51=0,"-",('Órdenes según Instancia'!Z51/'Órdenes según Instancia'!AE51))</f>
        <v>0</v>
      </c>
    </row>
    <row r="52" spans="2:22" ht="20.100000000000001" customHeight="1" thickBot="1" x14ac:dyDescent="0.25">
      <c r="B52" s="4" t="s">
        <v>235</v>
      </c>
      <c r="C52" s="31">
        <f>IF('Órdenes según Instancia'!AB52=0,"-",('Órdenes según Instancia'!C52/'Órdenes según Instancia'!AB52))</f>
        <v>0.98360655737704916</v>
      </c>
      <c r="D52" s="31">
        <f>IF('Órdenes según Instancia'!AB52=0,"-",('Órdenes según Instancia'!H52/'Órdenes según Instancia'!AB52))</f>
        <v>0</v>
      </c>
      <c r="E52" s="31">
        <f>IF('Órdenes según Instancia'!AB52=0,"-",('Órdenes según Instancia'!M52/'Órdenes según Instancia'!AB52))</f>
        <v>1.6393442622950821E-2</v>
      </c>
      <c r="F52" s="31">
        <f>IF('Órdenes según Instancia'!AB52=0,"-",('Órdenes según Instancia'!R52/'Órdenes según Instancia'!AB52))</f>
        <v>0</v>
      </c>
      <c r="G52" s="31">
        <f>IF('Órdenes según Instancia'!AB52=0,"-",('Órdenes según Instancia'!W52/'Órdenes según Instancia'!AB52))</f>
        <v>0</v>
      </c>
      <c r="H52" s="31">
        <f>IF('Órdenes según Instancia'!AC52=0,"-",('Órdenes según Instancia'!D52/'Órdenes según Instancia'!AC52))</f>
        <v>1</v>
      </c>
      <c r="I52" s="31">
        <f>IF('Órdenes según Instancia'!AC52=0,"-",('Órdenes según Instancia'!I52/'Órdenes según Instancia'!AC52))</f>
        <v>0</v>
      </c>
      <c r="J52" s="31">
        <f>IF('Órdenes según Instancia'!AC52=0,"-",('Órdenes según Instancia'!N52/'Órdenes según Instancia'!AC52))</f>
        <v>0</v>
      </c>
      <c r="K52" s="31">
        <f>IF('Órdenes según Instancia'!AC52=0,"-",('Órdenes según Instancia'!S52/'Órdenes según Instancia'!AC52))</f>
        <v>0</v>
      </c>
      <c r="L52" s="31">
        <f>IF('Órdenes según Instancia'!AC52=0,"-",('Órdenes según Instancia'!X52/'Órdenes según Instancia'!AC52))</f>
        <v>0</v>
      </c>
      <c r="M52" s="31">
        <f>IF('Órdenes según Instancia'!AD52=0,"-",('Órdenes según Instancia'!E52/'Órdenes según Instancia'!AD52))</f>
        <v>0.98</v>
      </c>
      <c r="N52" s="31">
        <f>IF('Órdenes según Instancia'!AD52=0,"-",('Órdenes según Instancia'!J52/'Órdenes según Instancia'!AD52))</f>
        <v>0</v>
      </c>
      <c r="O52" s="31">
        <f>IF('Órdenes según Instancia'!AD52=0,"-",('Órdenes según Instancia'!O52/'Órdenes según Instancia'!AD52))</f>
        <v>0.02</v>
      </c>
      <c r="P52" s="31">
        <f>IF('Órdenes según Instancia'!AD52=0,"-",('Órdenes según Instancia'!T52/'Órdenes según Instancia'!AD52))</f>
        <v>0</v>
      </c>
      <c r="Q52" s="31">
        <f>IF('Órdenes según Instancia'!AD52=0,"-",('Órdenes según Instancia'!Y52/'Órdenes según Instancia'!AD52))</f>
        <v>0</v>
      </c>
      <c r="R52" s="31">
        <f>IF('Órdenes según Instancia'!AE52=0,"-",('Órdenes según Instancia'!F52/'Órdenes según Instancia'!AE52))</f>
        <v>1</v>
      </c>
      <c r="S52" s="31">
        <f>IF('Órdenes según Instancia'!AE52=0,"-",('Órdenes según Instancia'!K52/'Órdenes según Instancia'!AE52))</f>
        <v>0</v>
      </c>
      <c r="T52" s="31">
        <f>IF('Órdenes según Instancia'!AE52=0,"-",('Órdenes según Instancia'!P52/'Órdenes según Instancia'!AE52))</f>
        <v>0</v>
      </c>
      <c r="U52" s="31">
        <f>IF('Órdenes según Instancia'!AE52=0,"-",('Órdenes según Instancia'!U52/('Órdenes según Instancia'!AE52)))</f>
        <v>0</v>
      </c>
      <c r="V52" s="31">
        <f>IF('Órdenes según Instancia'!AE52=0,"-",('Órdenes según Instancia'!Z52/'Órdenes según Instancia'!AE52))</f>
        <v>0</v>
      </c>
    </row>
    <row r="53" spans="2:22" ht="20.100000000000001" customHeight="1" thickBot="1" x14ac:dyDescent="0.25">
      <c r="B53" s="4" t="s">
        <v>236</v>
      </c>
      <c r="C53" s="31">
        <f>IF('Órdenes según Instancia'!AB53=0,"-",('Órdenes según Instancia'!C53/'Órdenes según Instancia'!AB53))</f>
        <v>0.94871794871794868</v>
      </c>
      <c r="D53" s="31">
        <f>IF('Órdenes según Instancia'!AB53=0,"-",('Órdenes según Instancia'!H53/'Órdenes según Instancia'!AB53))</f>
        <v>2.564102564102564E-2</v>
      </c>
      <c r="E53" s="31">
        <f>IF('Órdenes según Instancia'!AB53=0,"-",('Órdenes según Instancia'!M53/'Órdenes según Instancia'!AB53))</f>
        <v>2.564102564102564E-2</v>
      </c>
      <c r="F53" s="31">
        <f>IF('Órdenes según Instancia'!AB53=0,"-",('Órdenes según Instancia'!R53/'Órdenes según Instancia'!AB53))</f>
        <v>0</v>
      </c>
      <c r="G53" s="31">
        <f>IF('Órdenes según Instancia'!AB53=0,"-",('Órdenes según Instancia'!W53/'Órdenes según Instancia'!AB53))</f>
        <v>0</v>
      </c>
      <c r="H53" s="31" t="str">
        <f>IF('Órdenes según Instancia'!AC53=0,"-",('Órdenes según Instancia'!D53/'Órdenes según Instancia'!AC53))</f>
        <v>-</v>
      </c>
      <c r="I53" s="31" t="str">
        <f>IF('Órdenes según Instancia'!AC53=0,"-",('Órdenes según Instancia'!I53/'Órdenes según Instancia'!AC53))</f>
        <v>-</v>
      </c>
      <c r="J53" s="31" t="str">
        <f>IF('Órdenes según Instancia'!AC53=0,"-",('Órdenes según Instancia'!N53/'Órdenes según Instancia'!AC53))</f>
        <v>-</v>
      </c>
      <c r="K53" s="31" t="str">
        <f>IF('Órdenes según Instancia'!AC53=0,"-",('Órdenes según Instancia'!S53/'Órdenes según Instancia'!AC53))</f>
        <v>-</v>
      </c>
      <c r="L53" s="31" t="str">
        <f>IF('Órdenes según Instancia'!AC53=0,"-",('Órdenes según Instancia'!X53/'Órdenes según Instancia'!AC53))</f>
        <v>-</v>
      </c>
      <c r="M53" s="31">
        <f>IF('Órdenes según Instancia'!AD53=0,"-",('Órdenes según Instancia'!E53/'Órdenes según Instancia'!AD53))</f>
        <v>0.95588235294117652</v>
      </c>
      <c r="N53" s="31">
        <f>IF('Órdenes según Instancia'!AD53=0,"-",('Órdenes según Instancia'!J53/'Órdenes según Instancia'!AD53))</f>
        <v>1.4705882352941176E-2</v>
      </c>
      <c r="O53" s="31">
        <f>IF('Órdenes según Instancia'!AD53=0,"-",('Órdenes según Instancia'!O53/'Órdenes según Instancia'!AD53))</f>
        <v>2.9411764705882353E-2</v>
      </c>
      <c r="P53" s="31">
        <f>IF('Órdenes según Instancia'!AD53=0,"-",('Órdenes según Instancia'!T53/'Órdenes según Instancia'!AD53))</f>
        <v>0</v>
      </c>
      <c r="Q53" s="31">
        <f>IF('Órdenes según Instancia'!AD53=0,"-",('Órdenes según Instancia'!Y53/'Órdenes según Instancia'!AD53))</f>
        <v>0</v>
      </c>
      <c r="R53" s="31">
        <f>IF('Órdenes según Instancia'!AE53=0,"-",('Órdenes según Instancia'!F53/'Órdenes según Instancia'!AE53))</f>
        <v>0.9</v>
      </c>
      <c r="S53" s="31">
        <f>IF('Órdenes según Instancia'!AE53=0,"-",('Órdenes según Instancia'!K53/'Órdenes según Instancia'!AE53))</f>
        <v>0.1</v>
      </c>
      <c r="T53" s="31">
        <f>IF('Órdenes según Instancia'!AE53=0,"-",('Órdenes según Instancia'!P53/'Órdenes según Instancia'!AE53))</f>
        <v>0</v>
      </c>
      <c r="U53" s="31">
        <f>IF('Órdenes según Instancia'!AE53=0,"-",('Órdenes según Instancia'!U53/('Órdenes según Instancia'!AE53)))</f>
        <v>0</v>
      </c>
      <c r="V53" s="31">
        <f>IF('Órdenes según Instancia'!AE53=0,"-",('Órdenes según Instancia'!Z53/'Órdenes según Instancia'!AE53))</f>
        <v>0</v>
      </c>
    </row>
    <row r="54" spans="2:22" ht="20.100000000000001" customHeight="1" thickBot="1" x14ac:dyDescent="0.25">
      <c r="B54" s="4" t="s">
        <v>237</v>
      </c>
      <c r="C54" s="31">
        <f>IF('Órdenes según Instancia'!AB54=0,"-",('Órdenes según Instancia'!C54/'Órdenes según Instancia'!AB54))</f>
        <v>0.76500000000000001</v>
      </c>
      <c r="D54" s="31">
        <f>IF('Órdenes según Instancia'!AB54=0,"-",('Órdenes según Instancia'!H54/'Órdenes según Instancia'!AB54))</f>
        <v>0</v>
      </c>
      <c r="E54" s="31">
        <f>IF('Órdenes según Instancia'!AB54=0,"-",('Órdenes según Instancia'!M54/'Órdenes según Instancia'!AB54))</f>
        <v>0.23499999999999999</v>
      </c>
      <c r="F54" s="31">
        <f>IF('Órdenes según Instancia'!AB54=0,"-",('Órdenes según Instancia'!R54/'Órdenes según Instancia'!AB54))</f>
        <v>0</v>
      </c>
      <c r="G54" s="31">
        <f>IF('Órdenes según Instancia'!AB54=0,"-",('Órdenes según Instancia'!W54/'Órdenes según Instancia'!AB54))</f>
        <v>0</v>
      </c>
      <c r="H54" s="31" t="str">
        <f>IF('Órdenes según Instancia'!AC54=0,"-",('Órdenes según Instancia'!D54/'Órdenes según Instancia'!AC54))</f>
        <v>-</v>
      </c>
      <c r="I54" s="31" t="str">
        <f>IF('Órdenes según Instancia'!AC54=0,"-",('Órdenes según Instancia'!I54/'Órdenes según Instancia'!AC54))</f>
        <v>-</v>
      </c>
      <c r="J54" s="31" t="str">
        <f>IF('Órdenes según Instancia'!AC54=0,"-",('Órdenes según Instancia'!N54/'Órdenes según Instancia'!AC54))</f>
        <v>-</v>
      </c>
      <c r="K54" s="31" t="str">
        <f>IF('Órdenes según Instancia'!AC54=0,"-",('Órdenes según Instancia'!S54/'Órdenes según Instancia'!AC54))</f>
        <v>-</v>
      </c>
      <c r="L54" s="31" t="str">
        <f>IF('Órdenes según Instancia'!AC54=0,"-",('Órdenes según Instancia'!X54/'Órdenes según Instancia'!AC54))</f>
        <v>-</v>
      </c>
      <c r="M54" s="31">
        <f>IF('Órdenes según Instancia'!AD54=0,"-",('Órdenes según Instancia'!E54/'Órdenes según Instancia'!AD54))</f>
        <v>0.7133757961783439</v>
      </c>
      <c r="N54" s="31">
        <f>IF('Órdenes según Instancia'!AD54=0,"-",('Órdenes según Instancia'!J54/'Órdenes según Instancia'!AD54))</f>
        <v>0</v>
      </c>
      <c r="O54" s="31">
        <f>IF('Órdenes según Instancia'!AD54=0,"-",('Órdenes según Instancia'!O54/'Órdenes según Instancia'!AD54))</f>
        <v>0.28662420382165604</v>
      </c>
      <c r="P54" s="31">
        <f>IF('Órdenes según Instancia'!AD54=0,"-",('Órdenes según Instancia'!T54/'Órdenes según Instancia'!AD54))</f>
        <v>0</v>
      </c>
      <c r="Q54" s="31">
        <f>IF('Órdenes según Instancia'!AD54=0,"-",('Órdenes según Instancia'!Y54/'Órdenes según Instancia'!AD54))</f>
        <v>0</v>
      </c>
      <c r="R54" s="31">
        <f>IF('Órdenes según Instancia'!AE54=0,"-",('Órdenes según Instancia'!F54/'Órdenes según Instancia'!AE54))</f>
        <v>0.95348837209302328</v>
      </c>
      <c r="S54" s="31">
        <f>IF('Órdenes según Instancia'!AE54=0,"-",('Órdenes según Instancia'!K54/'Órdenes según Instancia'!AE54))</f>
        <v>0</v>
      </c>
      <c r="T54" s="31">
        <f>IF('Órdenes según Instancia'!AE54=0,"-",('Órdenes según Instancia'!P54/'Órdenes según Instancia'!AE54))</f>
        <v>4.6511627906976744E-2</v>
      </c>
      <c r="U54" s="31">
        <f>IF('Órdenes según Instancia'!AE54=0,"-",('Órdenes según Instancia'!U54/('Órdenes según Instancia'!AE54)))</f>
        <v>0</v>
      </c>
      <c r="V54" s="31">
        <f>IF('Órdenes según Instancia'!AE54=0,"-",('Órdenes según Instancia'!Z54/'Órdenes según Instancia'!AE54))</f>
        <v>0</v>
      </c>
    </row>
    <row r="55" spans="2:22" ht="20.100000000000001" customHeight="1" thickBot="1" x14ac:dyDescent="0.25">
      <c r="B55" s="4" t="s">
        <v>238</v>
      </c>
      <c r="C55" s="31">
        <f>IF('Órdenes según Instancia'!AB55=0,"-",('Órdenes según Instancia'!C55/'Órdenes según Instancia'!AB55))</f>
        <v>1</v>
      </c>
      <c r="D55" s="31">
        <f>IF('Órdenes según Instancia'!AB55=0,"-",('Órdenes según Instancia'!H55/'Órdenes según Instancia'!AB55))</f>
        <v>0</v>
      </c>
      <c r="E55" s="31">
        <f>IF('Órdenes según Instancia'!AB55=0,"-",('Órdenes según Instancia'!M55/'Órdenes según Instancia'!AB55))</f>
        <v>0</v>
      </c>
      <c r="F55" s="31">
        <f>IF('Órdenes según Instancia'!AB55=0,"-",('Órdenes según Instancia'!R55/'Órdenes según Instancia'!AB55))</f>
        <v>0</v>
      </c>
      <c r="G55" s="31">
        <f>IF('Órdenes según Instancia'!AB55=0,"-",('Órdenes según Instancia'!W55/'Órdenes según Instancia'!AB55))</f>
        <v>0</v>
      </c>
      <c r="H55" s="31" t="str">
        <f>IF('Órdenes según Instancia'!AC55=0,"-",('Órdenes según Instancia'!D55/'Órdenes según Instancia'!AC55))</f>
        <v>-</v>
      </c>
      <c r="I55" s="31" t="str">
        <f>IF('Órdenes según Instancia'!AC55=0,"-",('Órdenes según Instancia'!I55/'Órdenes según Instancia'!AC55))</f>
        <v>-</v>
      </c>
      <c r="J55" s="31" t="str">
        <f>IF('Órdenes según Instancia'!AC55=0,"-",('Órdenes según Instancia'!N55/'Órdenes según Instancia'!AC55))</f>
        <v>-</v>
      </c>
      <c r="K55" s="31" t="str">
        <f>IF('Órdenes según Instancia'!AC55=0,"-",('Órdenes según Instancia'!S55/'Órdenes según Instancia'!AC55))</f>
        <v>-</v>
      </c>
      <c r="L55" s="31" t="str">
        <f>IF('Órdenes según Instancia'!AC55=0,"-",('Órdenes según Instancia'!X55/'Órdenes según Instancia'!AC55))</f>
        <v>-</v>
      </c>
      <c r="M55" s="31">
        <f>IF('Órdenes según Instancia'!AD55=0,"-",('Órdenes según Instancia'!E55/'Órdenes según Instancia'!AD55))</f>
        <v>1</v>
      </c>
      <c r="N55" s="31">
        <f>IF('Órdenes según Instancia'!AD55=0,"-",('Órdenes según Instancia'!J55/'Órdenes según Instancia'!AD55))</f>
        <v>0</v>
      </c>
      <c r="O55" s="31">
        <f>IF('Órdenes según Instancia'!AD55=0,"-",('Órdenes según Instancia'!O55/'Órdenes según Instancia'!AD55))</f>
        <v>0</v>
      </c>
      <c r="P55" s="31">
        <f>IF('Órdenes según Instancia'!AD55=0,"-",('Órdenes según Instancia'!T55/'Órdenes según Instancia'!AD55))</f>
        <v>0</v>
      </c>
      <c r="Q55" s="31">
        <f>IF('Órdenes según Instancia'!AD55=0,"-",('Órdenes según Instancia'!Y55/'Órdenes según Instancia'!AD55))</f>
        <v>0</v>
      </c>
      <c r="R55" s="31">
        <f>IF('Órdenes según Instancia'!AE55=0,"-",('Órdenes según Instancia'!F55/'Órdenes según Instancia'!AE55))</f>
        <v>1</v>
      </c>
      <c r="S55" s="31">
        <f>IF('Órdenes según Instancia'!AE55=0,"-",('Órdenes según Instancia'!K55/'Órdenes según Instancia'!AE55))</f>
        <v>0</v>
      </c>
      <c r="T55" s="31">
        <f>IF('Órdenes según Instancia'!AE55=0,"-",('Órdenes según Instancia'!P55/'Órdenes según Instancia'!AE55))</f>
        <v>0</v>
      </c>
      <c r="U55" s="31">
        <f>IF('Órdenes según Instancia'!AE55=0,"-",('Órdenes según Instancia'!U55/('Órdenes según Instancia'!AE55)))</f>
        <v>0</v>
      </c>
      <c r="V55" s="31">
        <f>IF('Órdenes según Instancia'!AE55=0,"-",('Órdenes según Instancia'!Z55/'Órdenes según Instancia'!AE55))</f>
        <v>0</v>
      </c>
    </row>
    <row r="56" spans="2:22" ht="20.100000000000001" customHeight="1" thickBot="1" x14ac:dyDescent="0.25">
      <c r="B56" s="4" t="s">
        <v>239</v>
      </c>
      <c r="C56" s="31">
        <f>IF('Órdenes según Instancia'!AB56=0,"-",('Órdenes según Instancia'!C56/'Órdenes según Instancia'!AB56))</f>
        <v>0.96363636363636362</v>
      </c>
      <c r="D56" s="31">
        <f>IF('Órdenes según Instancia'!AB56=0,"-",('Órdenes según Instancia'!H56/'Órdenes según Instancia'!AB56))</f>
        <v>0</v>
      </c>
      <c r="E56" s="31">
        <f>IF('Órdenes según Instancia'!AB56=0,"-",('Órdenes según Instancia'!M56/'Órdenes según Instancia'!AB56))</f>
        <v>3.6363636363636362E-2</v>
      </c>
      <c r="F56" s="31">
        <f>IF('Órdenes según Instancia'!AB56=0,"-",('Órdenes según Instancia'!R56/'Órdenes según Instancia'!AB56))</f>
        <v>0</v>
      </c>
      <c r="G56" s="31">
        <f>IF('Órdenes según Instancia'!AB56=0,"-",('Órdenes según Instancia'!W56/'Órdenes según Instancia'!AB56))</f>
        <v>0</v>
      </c>
      <c r="H56" s="31" t="str">
        <f>IF('Órdenes según Instancia'!AC56=0,"-",('Órdenes según Instancia'!D56/'Órdenes según Instancia'!AC56))</f>
        <v>-</v>
      </c>
      <c r="I56" s="31" t="str">
        <f>IF('Órdenes según Instancia'!AC56=0,"-",('Órdenes según Instancia'!I56/'Órdenes según Instancia'!AC56))</f>
        <v>-</v>
      </c>
      <c r="J56" s="31" t="str">
        <f>IF('Órdenes según Instancia'!AC56=0,"-",('Órdenes según Instancia'!N56/'Órdenes según Instancia'!AC56))</f>
        <v>-</v>
      </c>
      <c r="K56" s="31" t="str">
        <f>IF('Órdenes según Instancia'!AC56=0,"-",('Órdenes según Instancia'!S56/'Órdenes según Instancia'!AC56))</f>
        <v>-</v>
      </c>
      <c r="L56" s="31" t="str">
        <f>IF('Órdenes según Instancia'!AC56=0,"-",('Órdenes según Instancia'!X56/'Órdenes según Instancia'!AC56))</f>
        <v>-</v>
      </c>
      <c r="M56" s="31">
        <f>IF('Órdenes según Instancia'!AD56=0,"-",('Órdenes según Instancia'!E56/'Órdenes según Instancia'!AD56))</f>
        <v>0.95744680851063835</v>
      </c>
      <c r="N56" s="31">
        <f>IF('Órdenes según Instancia'!AD56=0,"-",('Órdenes según Instancia'!J56/'Órdenes según Instancia'!AD56))</f>
        <v>0</v>
      </c>
      <c r="O56" s="31">
        <f>IF('Órdenes según Instancia'!AD56=0,"-",('Órdenes según Instancia'!O56/'Órdenes según Instancia'!AD56))</f>
        <v>4.2553191489361701E-2</v>
      </c>
      <c r="P56" s="31">
        <f>IF('Órdenes según Instancia'!AD56=0,"-",('Órdenes según Instancia'!T56/'Órdenes según Instancia'!AD56))</f>
        <v>0</v>
      </c>
      <c r="Q56" s="31">
        <f>IF('Órdenes según Instancia'!AD56=0,"-",('Órdenes según Instancia'!Y56/'Órdenes según Instancia'!AD56))</f>
        <v>0</v>
      </c>
      <c r="R56" s="31">
        <f>IF('Órdenes según Instancia'!AE56=0,"-",('Órdenes según Instancia'!F56/'Órdenes según Instancia'!AE56))</f>
        <v>1</v>
      </c>
      <c r="S56" s="31">
        <f>IF('Órdenes según Instancia'!AE56=0,"-",('Órdenes según Instancia'!K56/'Órdenes según Instancia'!AE56))</f>
        <v>0</v>
      </c>
      <c r="T56" s="31">
        <f>IF('Órdenes según Instancia'!AE56=0,"-",('Órdenes según Instancia'!P56/'Órdenes según Instancia'!AE56))</f>
        <v>0</v>
      </c>
      <c r="U56" s="31">
        <f>IF('Órdenes según Instancia'!AE56=0,"-",('Órdenes según Instancia'!U56/('Órdenes según Instancia'!AE56)))</f>
        <v>0</v>
      </c>
      <c r="V56" s="31">
        <f>IF('Órdenes según Instancia'!AE56=0,"-",('Órdenes según Instancia'!Z56/'Órdenes según Instancia'!AE56))</f>
        <v>0</v>
      </c>
    </row>
    <row r="57" spans="2:22" ht="20.100000000000001" customHeight="1" thickBot="1" x14ac:dyDescent="0.25">
      <c r="B57" s="4" t="s">
        <v>240</v>
      </c>
      <c r="C57" s="31">
        <f>IF('Órdenes según Instancia'!AB57=0,"-",('Órdenes según Instancia'!C57/'Órdenes según Instancia'!AB57))</f>
        <v>0.97222222222222221</v>
      </c>
      <c r="D57" s="31">
        <f>IF('Órdenes según Instancia'!AB57=0,"-",('Órdenes según Instancia'!H57/'Órdenes según Instancia'!AB57))</f>
        <v>1.3888888888888888E-2</v>
      </c>
      <c r="E57" s="31">
        <f>IF('Órdenes según Instancia'!AB57=0,"-",('Órdenes según Instancia'!M57/'Órdenes según Instancia'!AB57))</f>
        <v>1.3888888888888888E-2</v>
      </c>
      <c r="F57" s="31">
        <f>IF('Órdenes según Instancia'!AB57=0,"-",('Órdenes según Instancia'!R57/'Órdenes según Instancia'!AB57))</f>
        <v>0</v>
      </c>
      <c r="G57" s="31">
        <f>IF('Órdenes según Instancia'!AB57=0,"-",('Órdenes según Instancia'!W57/'Órdenes según Instancia'!AB57))</f>
        <v>0</v>
      </c>
      <c r="H57" s="31" t="str">
        <f>IF('Órdenes según Instancia'!AC57=0,"-",('Órdenes según Instancia'!D57/'Órdenes según Instancia'!AC57))</f>
        <v>-</v>
      </c>
      <c r="I57" s="31" t="str">
        <f>IF('Órdenes según Instancia'!AC57=0,"-",('Órdenes según Instancia'!I57/'Órdenes según Instancia'!AC57))</f>
        <v>-</v>
      </c>
      <c r="J57" s="31" t="str">
        <f>IF('Órdenes según Instancia'!AC57=0,"-",('Órdenes según Instancia'!N57/'Órdenes según Instancia'!AC57))</f>
        <v>-</v>
      </c>
      <c r="K57" s="31" t="str">
        <f>IF('Órdenes según Instancia'!AC57=0,"-",('Órdenes según Instancia'!S57/'Órdenes según Instancia'!AC57))</f>
        <v>-</v>
      </c>
      <c r="L57" s="31" t="str">
        <f>IF('Órdenes según Instancia'!AC57=0,"-",('Órdenes según Instancia'!X57/'Órdenes según Instancia'!AC57))</f>
        <v>-</v>
      </c>
      <c r="M57" s="31">
        <f>IF('Órdenes según Instancia'!AD57=0,"-",('Órdenes según Instancia'!E57/'Órdenes según Instancia'!AD57))</f>
        <v>0.971830985915493</v>
      </c>
      <c r="N57" s="31">
        <f>IF('Órdenes según Instancia'!AD57=0,"-",('Órdenes según Instancia'!J57/'Órdenes según Instancia'!AD57))</f>
        <v>0</v>
      </c>
      <c r="O57" s="31">
        <f>IF('Órdenes según Instancia'!AD57=0,"-",('Órdenes según Instancia'!O57/'Órdenes según Instancia'!AD57))</f>
        <v>2.8169014084507043E-2</v>
      </c>
      <c r="P57" s="31">
        <f>IF('Órdenes según Instancia'!AD57=0,"-",('Órdenes según Instancia'!T57/'Órdenes según Instancia'!AD57))</f>
        <v>0</v>
      </c>
      <c r="Q57" s="31">
        <f>IF('Órdenes según Instancia'!AD57=0,"-",('Órdenes según Instancia'!Y57/'Órdenes según Instancia'!AD57))</f>
        <v>0</v>
      </c>
      <c r="R57" s="31">
        <f>IF('Órdenes según Instancia'!AE57=0,"-",('Órdenes según Instancia'!F57/'Órdenes según Instancia'!AE57))</f>
        <v>0.9726027397260274</v>
      </c>
      <c r="S57" s="31">
        <f>IF('Órdenes según Instancia'!AE57=0,"-",('Órdenes según Instancia'!K57/'Órdenes según Instancia'!AE57))</f>
        <v>2.7397260273972601E-2</v>
      </c>
      <c r="T57" s="31">
        <f>IF('Órdenes según Instancia'!AE57=0,"-",('Órdenes según Instancia'!P57/'Órdenes según Instancia'!AE57))</f>
        <v>0</v>
      </c>
      <c r="U57" s="31">
        <f>IF('Órdenes según Instancia'!AE57=0,"-",('Órdenes según Instancia'!U57/('Órdenes según Instancia'!AE57)))</f>
        <v>0</v>
      </c>
      <c r="V57" s="31">
        <f>IF('Órdenes según Instancia'!AE57=0,"-",('Órdenes según Instancia'!Z57/'Órdenes según Instancia'!AE57))</f>
        <v>0</v>
      </c>
    </row>
    <row r="58" spans="2:22" ht="20.100000000000001" customHeight="1" thickBot="1" x14ac:dyDescent="0.25">
      <c r="B58" s="4" t="s">
        <v>241</v>
      </c>
      <c r="C58" s="31">
        <f>IF('Órdenes según Instancia'!AB58=0,"-",('Órdenes según Instancia'!C58/'Órdenes según Instancia'!AB58))</f>
        <v>0.95272727272727276</v>
      </c>
      <c r="D58" s="31">
        <f>IF('Órdenes según Instancia'!AB58=0,"-",('Órdenes según Instancia'!H58/'Órdenes según Instancia'!AB58))</f>
        <v>5.8181818181818178E-3</v>
      </c>
      <c r="E58" s="31">
        <f>IF('Órdenes según Instancia'!AB58=0,"-",('Órdenes según Instancia'!M58/'Órdenes según Instancia'!AB58))</f>
        <v>3.781818181818182E-2</v>
      </c>
      <c r="F58" s="31">
        <f>IF('Órdenes según Instancia'!AB58=0,"-",('Órdenes según Instancia'!R58/'Órdenes según Instancia'!AB58))</f>
        <v>3.6363636363636364E-3</v>
      </c>
      <c r="G58" s="31">
        <f>IF('Órdenes según Instancia'!AB58=0,"-",('Órdenes según Instancia'!W58/'Órdenes según Instancia'!AB58))</f>
        <v>0</v>
      </c>
      <c r="H58" s="31">
        <f>IF('Órdenes según Instancia'!AC58=0,"-",('Órdenes según Instancia'!D58/'Órdenes según Instancia'!AC58))</f>
        <v>1</v>
      </c>
      <c r="I58" s="31">
        <f>IF('Órdenes según Instancia'!AC58=0,"-",('Órdenes según Instancia'!I58/'Órdenes según Instancia'!AC58))</f>
        <v>0</v>
      </c>
      <c r="J58" s="31">
        <f>IF('Órdenes según Instancia'!AC58=0,"-",('Órdenes según Instancia'!N58/'Órdenes según Instancia'!AC58))</f>
        <v>0</v>
      </c>
      <c r="K58" s="31">
        <f>IF('Órdenes según Instancia'!AC58=0,"-",('Órdenes según Instancia'!S58/'Órdenes según Instancia'!AC58))</f>
        <v>0</v>
      </c>
      <c r="L58" s="31">
        <f>IF('Órdenes según Instancia'!AC58=0,"-",('Órdenes según Instancia'!X58/'Órdenes según Instancia'!AC58))</f>
        <v>0</v>
      </c>
      <c r="M58" s="31">
        <f>IF('Órdenes según Instancia'!AD58=0,"-",('Órdenes según Instancia'!E58/'Órdenes según Instancia'!AD58))</f>
        <v>0.91530460624071319</v>
      </c>
      <c r="N58" s="31">
        <f>IF('Órdenes según Instancia'!AD58=0,"-",('Órdenes según Instancia'!J58/'Órdenes según Instancia'!AD58))</f>
        <v>5.9435364041604752E-3</v>
      </c>
      <c r="O58" s="31">
        <f>IF('Órdenes según Instancia'!AD58=0,"-",('Órdenes según Instancia'!O58/'Órdenes según Instancia'!AD58))</f>
        <v>7.1322436849925702E-2</v>
      </c>
      <c r="P58" s="31">
        <f>IF('Órdenes según Instancia'!AD58=0,"-",('Órdenes según Instancia'!T58/'Órdenes según Instancia'!AD58))</f>
        <v>7.429420505200594E-3</v>
      </c>
      <c r="Q58" s="31">
        <f>IF('Órdenes según Instancia'!AD58=0,"-",('Órdenes según Instancia'!Y58/'Órdenes según Instancia'!AD58))</f>
        <v>0</v>
      </c>
      <c r="R58" s="31">
        <f>IF('Órdenes según Instancia'!AE58=0,"-",('Órdenes según Instancia'!F58/'Órdenes según Instancia'!AE58))</f>
        <v>0.98858773181169757</v>
      </c>
      <c r="S58" s="31">
        <f>IF('Órdenes según Instancia'!AE58=0,"-",('Órdenes según Instancia'!K58/'Órdenes según Instancia'!AE58))</f>
        <v>5.7061340941512127E-3</v>
      </c>
      <c r="T58" s="31">
        <f>IF('Órdenes según Instancia'!AE58=0,"-",('Órdenes según Instancia'!P58/'Órdenes según Instancia'!AE58))</f>
        <v>5.7061340941512127E-3</v>
      </c>
      <c r="U58" s="31">
        <f>IF('Órdenes según Instancia'!AE58=0,"-",('Órdenes según Instancia'!U58/('Órdenes según Instancia'!AE58)))</f>
        <v>0</v>
      </c>
      <c r="V58" s="31">
        <f>IF('Órdenes según Instancia'!AE58=0,"-",('Órdenes según Instancia'!Z58/'Órdenes según Instancia'!AE58))</f>
        <v>0</v>
      </c>
    </row>
    <row r="59" spans="2:22" ht="20.100000000000001" customHeight="1" thickBot="1" x14ac:dyDescent="0.25">
      <c r="B59" s="4" t="s">
        <v>242</v>
      </c>
      <c r="C59" s="31">
        <f>IF('Órdenes según Instancia'!AB59=0,"-",('Órdenes según Instancia'!C59/'Órdenes según Instancia'!AB59))</f>
        <v>0.91603053435114501</v>
      </c>
      <c r="D59" s="31">
        <f>IF('Órdenes según Instancia'!AB59=0,"-",('Órdenes según Instancia'!H59/'Órdenes según Instancia'!AB59))</f>
        <v>5.0890585241730284E-3</v>
      </c>
      <c r="E59" s="31">
        <f>IF('Órdenes según Instancia'!AB59=0,"-",('Órdenes según Instancia'!M59/'Órdenes según Instancia'!AB59))</f>
        <v>7.8880407124681931E-2</v>
      </c>
      <c r="F59" s="31">
        <f>IF('Órdenes según Instancia'!AB59=0,"-",('Órdenes según Instancia'!R59/'Órdenes según Instancia'!AB59))</f>
        <v>0</v>
      </c>
      <c r="G59" s="31">
        <f>IF('Órdenes según Instancia'!AB59=0,"-",('Órdenes según Instancia'!W59/'Órdenes según Instancia'!AB59))</f>
        <v>0</v>
      </c>
      <c r="H59" s="31" t="str">
        <f>IF('Órdenes según Instancia'!AC59=0,"-",('Órdenes según Instancia'!D59/'Órdenes según Instancia'!AC59))</f>
        <v>-</v>
      </c>
      <c r="I59" s="31" t="str">
        <f>IF('Órdenes según Instancia'!AC59=0,"-",('Órdenes según Instancia'!I59/'Órdenes según Instancia'!AC59))</f>
        <v>-</v>
      </c>
      <c r="J59" s="31" t="str">
        <f>IF('Órdenes según Instancia'!AC59=0,"-",('Órdenes según Instancia'!N59/'Órdenes según Instancia'!AC59))</f>
        <v>-</v>
      </c>
      <c r="K59" s="31" t="str">
        <f>IF('Órdenes según Instancia'!AC59=0,"-",('Órdenes según Instancia'!S59/'Órdenes según Instancia'!AC59))</f>
        <v>-</v>
      </c>
      <c r="L59" s="31" t="str">
        <f>IF('Órdenes según Instancia'!AC59=0,"-",('Órdenes según Instancia'!X59/'Órdenes según Instancia'!AC59))</f>
        <v>-</v>
      </c>
      <c r="M59" s="31">
        <f>IF('Órdenes según Instancia'!AD59=0,"-",('Órdenes según Instancia'!E59/'Órdenes según Instancia'!AD59))</f>
        <v>0.90030211480362543</v>
      </c>
      <c r="N59" s="31">
        <f>IF('Órdenes según Instancia'!AD59=0,"-",('Órdenes según Instancia'!J59/'Órdenes según Instancia'!AD59))</f>
        <v>6.0422960725075529E-3</v>
      </c>
      <c r="O59" s="31">
        <f>IF('Órdenes según Instancia'!AD59=0,"-",('Órdenes según Instancia'!O59/'Órdenes según Instancia'!AD59))</f>
        <v>9.3655589123867067E-2</v>
      </c>
      <c r="P59" s="31">
        <f>IF('Órdenes según Instancia'!AD59=0,"-",('Órdenes según Instancia'!T59/'Órdenes según Instancia'!AD59))</f>
        <v>0</v>
      </c>
      <c r="Q59" s="31">
        <f>IF('Órdenes según Instancia'!AD59=0,"-",('Órdenes según Instancia'!Y59/'Órdenes según Instancia'!AD59))</f>
        <v>0</v>
      </c>
      <c r="R59" s="31">
        <f>IF('Órdenes según Instancia'!AE59=0,"-",('Órdenes según Instancia'!F59/'Órdenes según Instancia'!AE59))</f>
        <v>1</v>
      </c>
      <c r="S59" s="31">
        <f>IF('Órdenes según Instancia'!AE59=0,"-",('Órdenes según Instancia'!K59/'Órdenes según Instancia'!AE59))</f>
        <v>0</v>
      </c>
      <c r="T59" s="31">
        <f>IF('Órdenes según Instancia'!AE59=0,"-",('Órdenes según Instancia'!P59/'Órdenes según Instancia'!AE59))</f>
        <v>0</v>
      </c>
      <c r="U59" s="31">
        <f>IF('Órdenes según Instancia'!AE59=0,"-",('Órdenes según Instancia'!U59/('Órdenes según Instancia'!AE59)))</f>
        <v>0</v>
      </c>
      <c r="V59" s="31">
        <f>IF('Órdenes según Instancia'!AE59=0,"-",('Órdenes según Instancia'!Z59/'Órdenes según Instancia'!AE59))</f>
        <v>0</v>
      </c>
    </row>
    <row r="60" spans="2:22" ht="20.100000000000001" customHeight="1" thickBot="1" x14ac:dyDescent="0.25">
      <c r="B60" s="4" t="s">
        <v>243</v>
      </c>
      <c r="C60" s="31">
        <f>IF('Órdenes según Instancia'!AB60=0,"-",('Órdenes según Instancia'!C60/'Órdenes según Instancia'!AB60))</f>
        <v>1</v>
      </c>
      <c r="D60" s="31">
        <f>IF('Órdenes según Instancia'!AB60=0,"-",('Órdenes según Instancia'!H60/'Órdenes según Instancia'!AB60))</f>
        <v>0</v>
      </c>
      <c r="E60" s="31">
        <f>IF('Órdenes según Instancia'!AB60=0,"-",('Órdenes según Instancia'!M60/'Órdenes según Instancia'!AB60))</f>
        <v>0</v>
      </c>
      <c r="F60" s="31">
        <f>IF('Órdenes según Instancia'!AB60=0,"-",('Órdenes según Instancia'!R60/'Órdenes según Instancia'!AB60))</f>
        <v>0</v>
      </c>
      <c r="G60" s="31">
        <f>IF('Órdenes según Instancia'!AB60=0,"-",('Órdenes según Instancia'!W60/'Órdenes según Instancia'!AB60))</f>
        <v>0</v>
      </c>
      <c r="H60" s="31" t="str">
        <f>IF('Órdenes según Instancia'!AC60=0,"-",('Órdenes según Instancia'!D60/'Órdenes según Instancia'!AC60))</f>
        <v>-</v>
      </c>
      <c r="I60" s="31" t="str">
        <f>IF('Órdenes según Instancia'!AC60=0,"-",('Órdenes según Instancia'!I60/'Órdenes según Instancia'!AC60))</f>
        <v>-</v>
      </c>
      <c r="J60" s="31" t="str">
        <f>IF('Órdenes según Instancia'!AC60=0,"-",('Órdenes según Instancia'!N60/'Órdenes según Instancia'!AC60))</f>
        <v>-</v>
      </c>
      <c r="K60" s="31" t="str">
        <f>IF('Órdenes según Instancia'!AC60=0,"-",('Órdenes según Instancia'!S60/'Órdenes según Instancia'!AC60))</f>
        <v>-</v>
      </c>
      <c r="L60" s="31" t="str">
        <f>IF('Órdenes según Instancia'!AC60=0,"-",('Órdenes según Instancia'!X60/'Órdenes según Instancia'!AC60))</f>
        <v>-</v>
      </c>
      <c r="M60" s="31">
        <f>IF('Órdenes según Instancia'!AD60=0,"-",('Órdenes según Instancia'!E60/'Órdenes según Instancia'!AD60))</f>
        <v>1</v>
      </c>
      <c r="N60" s="31">
        <f>IF('Órdenes según Instancia'!AD60=0,"-",('Órdenes según Instancia'!J60/'Órdenes según Instancia'!AD60))</f>
        <v>0</v>
      </c>
      <c r="O60" s="31">
        <f>IF('Órdenes según Instancia'!AD60=0,"-",('Órdenes según Instancia'!O60/'Órdenes según Instancia'!AD60))</f>
        <v>0</v>
      </c>
      <c r="P60" s="31">
        <f>IF('Órdenes según Instancia'!AD60=0,"-",('Órdenes según Instancia'!T60/'Órdenes según Instancia'!AD60))</f>
        <v>0</v>
      </c>
      <c r="Q60" s="31">
        <f>IF('Órdenes según Instancia'!AD60=0,"-",('Órdenes según Instancia'!Y60/'Órdenes según Instancia'!AD60))</f>
        <v>0</v>
      </c>
      <c r="R60" s="31">
        <f>IF('Órdenes según Instancia'!AE60=0,"-",('Órdenes según Instancia'!F60/'Órdenes según Instancia'!AE60))</f>
        <v>1</v>
      </c>
      <c r="S60" s="31">
        <f>IF('Órdenes según Instancia'!AE60=0,"-",('Órdenes según Instancia'!K60/'Órdenes según Instancia'!AE60))</f>
        <v>0</v>
      </c>
      <c r="T60" s="31">
        <f>IF('Órdenes según Instancia'!AE60=0,"-",('Órdenes según Instancia'!P60/'Órdenes según Instancia'!AE60))</f>
        <v>0</v>
      </c>
      <c r="U60" s="31">
        <f>IF('Órdenes según Instancia'!AE60=0,"-",('Órdenes según Instancia'!U60/('Órdenes según Instancia'!AE60)))</f>
        <v>0</v>
      </c>
      <c r="V60" s="31">
        <f>IF('Órdenes según Instancia'!AE60=0,"-",('Órdenes según Instancia'!Z60/'Órdenes según Instancia'!AE60))</f>
        <v>0</v>
      </c>
    </row>
    <row r="61" spans="2:22" ht="20.100000000000001" customHeight="1" thickBot="1" x14ac:dyDescent="0.25">
      <c r="B61" s="4" t="s">
        <v>244</v>
      </c>
      <c r="C61" s="31">
        <f>IF('Órdenes según Instancia'!AB61=0,"-",('Órdenes según Instancia'!C61/'Órdenes según Instancia'!AB61))</f>
        <v>1</v>
      </c>
      <c r="D61" s="31">
        <f>IF('Órdenes según Instancia'!AB61=0,"-",('Órdenes según Instancia'!H61/'Órdenes según Instancia'!AB61))</f>
        <v>0</v>
      </c>
      <c r="E61" s="31">
        <f>IF('Órdenes según Instancia'!AB61=0,"-",('Órdenes según Instancia'!M61/'Órdenes según Instancia'!AB61))</f>
        <v>0</v>
      </c>
      <c r="F61" s="31">
        <f>IF('Órdenes según Instancia'!AB61=0,"-",('Órdenes según Instancia'!R61/'Órdenes según Instancia'!AB61))</f>
        <v>0</v>
      </c>
      <c r="G61" s="31">
        <f>IF('Órdenes según Instancia'!AB61=0,"-",('Órdenes según Instancia'!W61/'Órdenes según Instancia'!AB61))</f>
        <v>0</v>
      </c>
      <c r="H61" s="31" t="str">
        <f>IF('Órdenes según Instancia'!AC61=0,"-",('Órdenes según Instancia'!D61/'Órdenes según Instancia'!AC61))</f>
        <v>-</v>
      </c>
      <c r="I61" s="31" t="str">
        <f>IF('Órdenes según Instancia'!AC61=0,"-",('Órdenes según Instancia'!I61/'Órdenes según Instancia'!AC61))</f>
        <v>-</v>
      </c>
      <c r="J61" s="31" t="str">
        <f>IF('Órdenes según Instancia'!AC61=0,"-",('Órdenes según Instancia'!N61/'Órdenes según Instancia'!AC61))</f>
        <v>-</v>
      </c>
      <c r="K61" s="31" t="str">
        <f>IF('Órdenes según Instancia'!AC61=0,"-",('Órdenes según Instancia'!S61/'Órdenes según Instancia'!AC61))</f>
        <v>-</v>
      </c>
      <c r="L61" s="31" t="str">
        <f>IF('Órdenes según Instancia'!AC61=0,"-",('Órdenes según Instancia'!X61/'Órdenes según Instancia'!AC61))</f>
        <v>-</v>
      </c>
      <c r="M61" s="31">
        <f>IF('Órdenes según Instancia'!AD61=0,"-",('Órdenes según Instancia'!E61/'Órdenes según Instancia'!AD61))</f>
        <v>1</v>
      </c>
      <c r="N61" s="31">
        <f>IF('Órdenes según Instancia'!AD61=0,"-",('Órdenes según Instancia'!J61/'Órdenes según Instancia'!AD61))</f>
        <v>0</v>
      </c>
      <c r="O61" s="31">
        <f>IF('Órdenes según Instancia'!AD61=0,"-",('Órdenes según Instancia'!O61/'Órdenes según Instancia'!AD61))</f>
        <v>0</v>
      </c>
      <c r="P61" s="31">
        <f>IF('Órdenes según Instancia'!AD61=0,"-",('Órdenes según Instancia'!T61/'Órdenes según Instancia'!AD61))</f>
        <v>0</v>
      </c>
      <c r="Q61" s="31">
        <f>IF('Órdenes según Instancia'!AD61=0,"-",('Órdenes según Instancia'!Y61/'Órdenes según Instancia'!AD61))</f>
        <v>0</v>
      </c>
      <c r="R61" s="31">
        <f>IF('Órdenes según Instancia'!AE61=0,"-",('Órdenes según Instancia'!F61/'Órdenes según Instancia'!AE61))</f>
        <v>1</v>
      </c>
      <c r="S61" s="31">
        <f>IF('Órdenes según Instancia'!AE61=0,"-",('Órdenes según Instancia'!K61/'Órdenes según Instancia'!AE61))</f>
        <v>0</v>
      </c>
      <c r="T61" s="31">
        <f>IF('Órdenes según Instancia'!AE61=0,"-",('Órdenes según Instancia'!P61/'Órdenes según Instancia'!AE61))</f>
        <v>0</v>
      </c>
      <c r="U61" s="31">
        <f>IF('Órdenes según Instancia'!AE61=0,"-",('Órdenes según Instancia'!U61/('Órdenes según Instancia'!AE61)))</f>
        <v>0</v>
      </c>
      <c r="V61" s="31">
        <f>IF('Órdenes según Instancia'!AE61=0,"-",('Órdenes según Instancia'!Z61/'Órdenes según Instancia'!AE61))</f>
        <v>0</v>
      </c>
    </row>
    <row r="62" spans="2:22" ht="20.100000000000001" customHeight="1" thickBot="1" x14ac:dyDescent="0.25">
      <c r="B62" s="4" t="s">
        <v>270</v>
      </c>
      <c r="C62" s="31">
        <f>IF('Órdenes según Instancia'!AB62=0,"-",('Órdenes según Instancia'!C62/'Órdenes según Instancia'!AB62))</f>
        <v>1</v>
      </c>
      <c r="D62" s="31">
        <f>IF('Órdenes según Instancia'!AB62=0,"-",('Órdenes según Instancia'!H62/'Órdenes según Instancia'!AB62))</f>
        <v>0</v>
      </c>
      <c r="E62" s="31">
        <f>IF('Órdenes según Instancia'!AB62=0,"-",('Órdenes según Instancia'!M62/'Órdenes según Instancia'!AB62))</f>
        <v>0</v>
      </c>
      <c r="F62" s="31">
        <f>IF('Órdenes según Instancia'!AB62=0,"-",('Órdenes según Instancia'!R62/'Órdenes según Instancia'!AB62))</f>
        <v>0</v>
      </c>
      <c r="G62" s="31">
        <f>IF('Órdenes según Instancia'!AB62=0,"-",('Órdenes según Instancia'!W62/'Órdenes según Instancia'!AB62))</f>
        <v>0</v>
      </c>
      <c r="H62" s="31" t="str">
        <f>IF('Órdenes según Instancia'!AC62=0,"-",('Órdenes según Instancia'!D62/'Órdenes según Instancia'!AC62))</f>
        <v>-</v>
      </c>
      <c r="I62" s="31" t="str">
        <f>IF('Órdenes según Instancia'!AC62=0,"-",('Órdenes según Instancia'!I62/'Órdenes según Instancia'!AC62))</f>
        <v>-</v>
      </c>
      <c r="J62" s="31" t="str">
        <f>IF('Órdenes según Instancia'!AC62=0,"-",('Órdenes según Instancia'!N62/'Órdenes según Instancia'!AC62))</f>
        <v>-</v>
      </c>
      <c r="K62" s="31" t="str">
        <f>IF('Órdenes según Instancia'!AC62=0,"-",('Órdenes según Instancia'!S62/'Órdenes según Instancia'!AC62))</f>
        <v>-</v>
      </c>
      <c r="L62" s="31" t="str">
        <f>IF('Órdenes según Instancia'!AC62=0,"-",('Órdenes según Instancia'!X62/'Órdenes según Instancia'!AC62))</f>
        <v>-</v>
      </c>
      <c r="M62" s="31">
        <f>IF('Órdenes según Instancia'!AD62=0,"-",('Órdenes según Instancia'!E62/'Órdenes según Instancia'!AD62))</f>
        <v>1</v>
      </c>
      <c r="N62" s="31">
        <f>IF('Órdenes según Instancia'!AD62=0,"-",('Órdenes según Instancia'!J62/'Órdenes según Instancia'!AD62))</f>
        <v>0</v>
      </c>
      <c r="O62" s="31">
        <f>IF('Órdenes según Instancia'!AD62=0,"-",('Órdenes según Instancia'!O62/'Órdenes según Instancia'!AD62))</f>
        <v>0</v>
      </c>
      <c r="P62" s="31">
        <f>IF('Órdenes según Instancia'!AD62=0,"-",('Órdenes según Instancia'!T62/'Órdenes según Instancia'!AD62))</f>
        <v>0</v>
      </c>
      <c r="Q62" s="31">
        <f>IF('Órdenes según Instancia'!AD62=0,"-",('Órdenes según Instancia'!Y62/'Órdenes según Instancia'!AD62))</f>
        <v>0</v>
      </c>
      <c r="R62" s="31">
        <f>IF('Órdenes según Instancia'!AE62=0,"-",('Órdenes según Instancia'!F62/'Órdenes según Instancia'!AE62))</f>
        <v>1</v>
      </c>
      <c r="S62" s="31">
        <f>IF('Órdenes según Instancia'!AE62=0,"-",('Órdenes según Instancia'!K62/'Órdenes según Instancia'!AE62))</f>
        <v>0</v>
      </c>
      <c r="T62" s="31">
        <f>IF('Órdenes según Instancia'!AE62=0,"-",('Órdenes según Instancia'!P62/'Órdenes según Instancia'!AE62))</f>
        <v>0</v>
      </c>
      <c r="U62" s="31">
        <f>IF('Órdenes según Instancia'!AE62=0,"-",('Órdenes según Instancia'!U62/('Órdenes según Instancia'!AE62)))</f>
        <v>0</v>
      </c>
      <c r="V62" s="31">
        <f>IF('Órdenes según Instancia'!AE62=0,"-",('Órdenes según Instancia'!Z62/'Órdenes según Instancia'!AE62))</f>
        <v>0</v>
      </c>
    </row>
    <row r="63" spans="2:22" ht="20.100000000000001" customHeight="1" thickBot="1" x14ac:dyDescent="0.25">
      <c r="B63" s="4" t="s">
        <v>246</v>
      </c>
      <c r="C63" s="31">
        <f>IF('Órdenes según Instancia'!AB63=0,"-",('Órdenes según Instancia'!C63/'Órdenes según Instancia'!AB63))</f>
        <v>0.98742138364779874</v>
      </c>
      <c r="D63" s="31">
        <f>IF('Órdenes según Instancia'!AB63=0,"-",('Órdenes según Instancia'!H63/'Órdenes según Instancia'!AB63))</f>
        <v>6.2893081761006293E-3</v>
      </c>
      <c r="E63" s="31">
        <f>IF('Órdenes según Instancia'!AB63=0,"-",('Órdenes según Instancia'!M63/'Órdenes según Instancia'!AB63))</f>
        <v>0</v>
      </c>
      <c r="F63" s="31">
        <f>IF('Órdenes según Instancia'!AB63=0,"-",('Órdenes según Instancia'!R63/'Órdenes según Instancia'!AB63))</f>
        <v>6.2893081761006293E-3</v>
      </c>
      <c r="G63" s="31">
        <f>IF('Órdenes según Instancia'!AB63=0,"-",('Órdenes según Instancia'!W63/'Órdenes según Instancia'!AB63))</f>
        <v>0</v>
      </c>
      <c r="H63" s="31" t="str">
        <f>IF('Órdenes según Instancia'!AC63=0,"-",('Órdenes según Instancia'!D63/'Órdenes según Instancia'!AC63))</f>
        <v>-</v>
      </c>
      <c r="I63" s="31" t="str">
        <f>IF('Órdenes según Instancia'!AC63=0,"-",('Órdenes según Instancia'!I63/'Órdenes según Instancia'!AC63))</f>
        <v>-</v>
      </c>
      <c r="J63" s="31" t="str">
        <f>IF('Órdenes según Instancia'!AC63=0,"-",('Órdenes según Instancia'!N63/'Órdenes según Instancia'!AC63))</f>
        <v>-</v>
      </c>
      <c r="K63" s="31" t="str">
        <f>IF('Órdenes según Instancia'!AC63=0,"-",('Órdenes según Instancia'!S63/'Órdenes según Instancia'!AC63))</f>
        <v>-</v>
      </c>
      <c r="L63" s="31" t="str">
        <f>IF('Órdenes según Instancia'!AC63=0,"-",('Órdenes según Instancia'!X63/'Órdenes según Instancia'!AC63))</f>
        <v>-</v>
      </c>
      <c r="M63" s="31">
        <f>IF('Órdenes según Instancia'!AD63=0,"-",('Órdenes según Instancia'!E63/'Órdenes según Instancia'!AD63))</f>
        <v>0.99099099099099097</v>
      </c>
      <c r="N63" s="31">
        <f>IF('Órdenes según Instancia'!AD63=0,"-",('Órdenes según Instancia'!J63/'Órdenes según Instancia'!AD63))</f>
        <v>0</v>
      </c>
      <c r="O63" s="31">
        <f>IF('Órdenes según Instancia'!AD63=0,"-",('Órdenes según Instancia'!O63/'Órdenes según Instancia'!AD63))</f>
        <v>0</v>
      </c>
      <c r="P63" s="31">
        <f>IF('Órdenes según Instancia'!AD63=0,"-",('Órdenes según Instancia'!T63/'Órdenes según Instancia'!AD63))</f>
        <v>9.0090090090090089E-3</v>
      </c>
      <c r="Q63" s="31">
        <f>IF('Órdenes según Instancia'!AD63=0,"-",('Órdenes según Instancia'!Y63/'Órdenes según Instancia'!AD63))</f>
        <v>0</v>
      </c>
      <c r="R63" s="31">
        <f>IF('Órdenes según Instancia'!AE63=0,"-",('Órdenes según Instancia'!F63/'Órdenes según Instancia'!AE63))</f>
        <v>0.97916666666666663</v>
      </c>
      <c r="S63" s="31">
        <f>IF('Órdenes según Instancia'!AE63=0,"-",('Órdenes según Instancia'!K63/'Órdenes según Instancia'!AE63))</f>
        <v>2.0833333333333332E-2</v>
      </c>
      <c r="T63" s="31">
        <f>IF('Órdenes según Instancia'!AE63=0,"-",('Órdenes según Instancia'!P63/'Órdenes según Instancia'!AE63))</f>
        <v>0</v>
      </c>
      <c r="U63" s="31">
        <f>IF('Órdenes según Instancia'!AE63=0,"-",('Órdenes según Instancia'!U63/('Órdenes según Instancia'!AE63)))</f>
        <v>0</v>
      </c>
      <c r="V63" s="31">
        <f>IF('Órdenes según Instancia'!AE63=0,"-",('Órdenes según Instancia'!Z63/'Órdenes según Instancia'!AE63))</f>
        <v>0</v>
      </c>
    </row>
    <row r="64" spans="2:22" ht="20.100000000000001" customHeight="1" thickBot="1" x14ac:dyDescent="0.25">
      <c r="B64" s="4" t="s">
        <v>247</v>
      </c>
      <c r="C64" s="31">
        <f>IF('Órdenes según Instancia'!AB64=0,"-",('Órdenes según Instancia'!C64/'Órdenes según Instancia'!AB64))</f>
        <v>0.98245614035087714</v>
      </c>
      <c r="D64" s="31">
        <f>IF('Órdenes según Instancia'!AB64=0,"-",('Órdenes según Instancia'!H64/'Órdenes según Instancia'!AB64))</f>
        <v>0</v>
      </c>
      <c r="E64" s="31">
        <f>IF('Órdenes según Instancia'!AB64=0,"-",('Órdenes según Instancia'!M64/'Órdenes según Instancia'!AB64))</f>
        <v>1.7543859649122806E-2</v>
      </c>
      <c r="F64" s="31">
        <f>IF('Órdenes según Instancia'!AB64=0,"-",('Órdenes según Instancia'!R64/'Órdenes según Instancia'!AB64))</f>
        <v>0</v>
      </c>
      <c r="G64" s="31">
        <f>IF('Órdenes según Instancia'!AB64=0,"-",('Órdenes según Instancia'!W64/'Órdenes según Instancia'!AB64))</f>
        <v>0</v>
      </c>
      <c r="H64" s="31" t="str">
        <f>IF('Órdenes según Instancia'!AC64=0,"-",('Órdenes según Instancia'!D64/'Órdenes según Instancia'!AC64))</f>
        <v>-</v>
      </c>
      <c r="I64" s="31" t="str">
        <f>IF('Órdenes según Instancia'!AC64=0,"-",('Órdenes según Instancia'!I64/'Órdenes según Instancia'!AC64))</f>
        <v>-</v>
      </c>
      <c r="J64" s="31" t="str">
        <f>IF('Órdenes según Instancia'!AC64=0,"-",('Órdenes según Instancia'!N64/'Órdenes según Instancia'!AC64))</f>
        <v>-</v>
      </c>
      <c r="K64" s="31" t="str">
        <f>IF('Órdenes según Instancia'!AC64=0,"-",('Órdenes según Instancia'!S64/'Órdenes según Instancia'!AC64))</f>
        <v>-</v>
      </c>
      <c r="L64" s="31" t="str">
        <f>IF('Órdenes según Instancia'!AC64=0,"-",('Órdenes según Instancia'!X64/'Órdenes según Instancia'!AC64))</f>
        <v>-</v>
      </c>
      <c r="M64" s="31">
        <f>IF('Órdenes según Instancia'!AD64=0,"-",('Órdenes según Instancia'!E64/'Órdenes según Instancia'!AD64))</f>
        <v>0.98039215686274506</v>
      </c>
      <c r="N64" s="31">
        <f>IF('Órdenes según Instancia'!AD64=0,"-",('Órdenes según Instancia'!J64/'Órdenes según Instancia'!AD64))</f>
        <v>0</v>
      </c>
      <c r="O64" s="31">
        <f>IF('Órdenes según Instancia'!AD64=0,"-",('Órdenes según Instancia'!O64/'Órdenes según Instancia'!AD64))</f>
        <v>1.9607843137254902E-2</v>
      </c>
      <c r="P64" s="31">
        <f>IF('Órdenes según Instancia'!AD64=0,"-",('Órdenes según Instancia'!T64/'Órdenes según Instancia'!AD64))</f>
        <v>0</v>
      </c>
      <c r="Q64" s="31">
        <f>IF('Órdenes según Instancia'!AD64=0,"-",('Órdenes según Instancia'!Y64/'Órdenes según Instancia'!AD64))</f>
        <v>0</v>
      </c>
      <c r="R64" s="31">
        <f>IF('Órdenes según Instancia'!AE64=0,"-",('Órdenes según Instancia'!F64/'Órdenes según Instancia'!AE64))</f>
        <v>1</v>
      </c>
      <c r="S64" s="31">
        <f>IF('Órdenes según Instancia'!AE64=0,"-",('Órdenes según Instancia'!K64/'Órdenes según Instancia'!AE64))</f>
        <v>0</v>
      </c>
      <c r="T64" s="31">
        <f>IF('Órdenes según Instancia'!AE64=0,"-",('Órdenes según Instancia'!P64/'Órdenes según Instancia'!AE64))</f>
        <v>0</v>
      </c>
      <c r="U64" s="31">
        <f>IF('Órdenes según Instancia'!AE64=0,"-",('Órdenes según Instancia'!U64/('Órdenes según Instancia'!AE64)))</f>
        <v>0</v>
      </c>
      <c r="V64" s="31">
        <f>IF('Órdenes según Instancia'!AE64=0,"-",('Órdenes según Instancia'!Z64/'Órdenes según Instancia'!AE64))</f>
        <v>0</v>
      </c>
    </row>
    <row r="65" spans="2:22" ht="20.100000000000001" customHeight="1" thickBot="1" x14ac:dyDescent="0.25">
      <c r="B65" s="7" t="s">
        <v>22</v>
      </c>
      <c r="C65" s="32">
        <f>IF('Órdenes según Instancia'!AB65=0,"-",('Órdenes según Instancia'!C65/'Órdenes según Instancia'!AB65))</f>
        <v>0.94211123723042001</v>
      </c>
      <c r="D65" s="32">
        <f>IF('Órdenes según Instancia'!AB65=0,"-",('Órdenes según Instancia'!H65/'Órdenes según Instancia'!AB65))</f>
        <v>2.9924672376431742E-3</v>
      </c>
      <c r="E65" s="32">
        <f>IF('Órdenes según Instancia'!AB65=0,"-",('Órdenes según Instancia'!M65/'Órdenes según Instancia'!AB65))</f>
        <v>4.2100918377876377E-2</v>
      </c>
      <c r="F65" s="32">
        <f>IF('Órdenes según Instancia'!AB65=0,"-",('Órdenes según Instancia'!R65/'Órdenes según Instancia'!AB65))</f>
        <v>1.2795377154060468E-2</v>
      </c>
      <c r="G65" s="32">
        <f>IF('Órdenes según Instancia'!AB65=0,"-",('Órdenes según Instancia'!W65/'Órdenes según Instancia'!AB65))</f>
        <v>0</v>
      </c>
      <c r="H65" s="32">
        <f>IF('Órdenes según Instancia'!AC65=0,"-",('Órdenes según Instancia'!D65/'Órdenes según Instancia'!AC65))</f>
        <v>1</v>
      </c>
      <c r="I65" s="32">
        <f>IF('Órdenes según Instancia'!AC65=0,"-",('Órdenes según Instancia'!I65/'Órdenes según Instancia'!AC65))</f>
        <v>0</v>
      </c>
      <c r="J65" s="32">
        <f>IF('Órdenes según Instancia'!AC65=0,"-",('Órdenes según Instancia'!N65/'Órdenes según Instancia'!AC65))</f>
        <v>0</v>
      </c>
      <c r="K65" s="32">
        <f>IF('Órdenes según Instancia'!AC65=0,"-",('Órdenes según Instancia'!S65/'Órdenes según Instancia'!AC65))</f>
        <v>0</v>
      </c>
      <c r="L65" s="32">
        <f>IF('Órdenes según Instancia'!AC65=0,"-",('Órdenes según Instancia'!X65/'Órdenes según Instancia'!AC65))</f>
        <v>0</v>
      </c>
      <c r="M65" s="32">
        <f>IF('Órdenes según Instancia'!AD65=0,"-",('Órdenes según Instancia'!E65/'Órdenes según Instancia'!AD65))</f>
        <v>0.92053477542436535</v>
      </c>
      <c r="N65" s="32">
        <f>IF('Órdenes según Instancia'!AD65=0,"-",('Órdenes según Instancia'!J65/'Órdenes según Instancia'!AD65))</f>
        <v>2.103049421661409E-3</v>
      </c>
      <c r="O65" s="32">
        <f>IF('Órdenes según Instancia'!AD65=0,"-",('Órdenes según Instancia'!O65/'Órdenes según Instancia'!AD65))</f>
        <v>5.9185819438185371E-2</v>
      </c>
      <c r="P65" s="32">
        <f>IF('Órdenes según Instancia'!AD65=0,"-",('Órdenes según Instancia'!T65/'Órdenes según Instancia'!AD65))</f>
        <v>1.8176355715787892E-2</v>
      </c>
      <c r="Q65" s="32">
        <f>IF('Órdenes según Instancia'!AD65=0,"-",('Órdenes según Instancia'!Y65/'Órdenes según Instancia'!AD65))</f>
        <v>0</v>
      </c>
      <c r="R65" s="32">
        <f>IF('Órdenes según Instancia'!AE65=0,"-",('Órdenes según Instancia'!F65/'Órdenes según Instancia'!AE65))</f>
        <v>0.98925814031554216</v>
      </c>
      <c r="S65" s="32">
        <f>IF('Órdenes según Instancia'!AE65=0,"-",('Órdenes según Instancia'!K65/'Órdenes según Instancia'!AE65))</f>
        <v>5.0352467270896274E-3</v>
      </c>
      <c r="T65" s="32">
        <f>IF('Órdenes según Instancia'!AE65=0,"-",('Órdenes según Instancia'!P65/'Órdenes según Instancia'!AE65))</f>
        <v>4.6995636119503189E-3</v>
      </c>
      <c r="U65" s="32">
        <f>IF('Órdenes según Instancia'!AE65=0,"-",('Órdenes según Instancia'!U65/('Órdenes según Instancia'!AE65)))</f>
        <v>1.0070493454179255E-3</v>
      </c>
      <c r="V65" s="32">
        <f>IF('Órdenes según Instancia'!AE65=0,"-",('Órdenes según Instancia'!Z65/'Órdenes según Instancia'!AE65))</f>
        <v>0</v>
      </c>
    </row>
  </sheetData>
  <mergeCells count="5">
    <mergeCell ref="C12:G13"/>
    <mergeCell ref="H12:V12"/>
    <mergeCell ref="H13:L13"/>
    <mergeCell ref="M13:Q13"/>
    <mergeCell ref="R13:V13"/>
  </mergeCell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0:AJ65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6" width="9.625" customWidth="1"/>
  </cols>
  <sheetData>
    <row r="10" spans="2:36" ht="29.25" customHeight="1" x14ac:dyDescent="0.2"/>
    <row r="12" spans="2:36" ht="58.5" customHeight="1" x14ac:dyDescent="0.2">
      <c r="C12" s="88" t="s">
        <v>248</v>
      </c>
      <c r="D12" s="88"/>
      <c r="E12" s="88" t="s">
        <v>183</v>
      </c>
      <c r="F12" s="88"/>
      <c r="G12" s="88" t="s">
        <v>184</v>
      </c>
      <c r="H12" s="88"/>
      <c r="I12" s="88" t="s">
        <v>249</v>
      </c>
      <c r="J12" s="88"/>
      <c r="K12" s="88" t="s">
        <v>250</v>
      </c>
      <c r="L12" s="88"/>
      <c r="M12" s="88" t="s">
        <v>185</v>
      </c>
      <c r="N12" s="88"/>
      <c r="O12" s="88" t="s">
        <v>186</v>
      </c>
      <c r="P12" s="88"/>
      <c r="Q12" s="88" t="s">
        <v>187</v>
      </c>
      <c r="R12" s="88"/>
      <c r="S12" s="88" t="s">
        <v>251</v>
      </c>
      <c r="T12" s="88"/>
      <c r="U12" s="88" t="s">
        <v>188</v>
      </c>
      <c r="V12" s="88"/>
      <c r="W12" s="88" t="s">
        <v>252</v>
      </c>
      <c r="X12" s="88"/>
      <c r="Y12" s="88" t="s">
        <v>253</v>
      </c>
      <c r="Z12" s="88"/>
      <c r="AA12" s="88" t="s">
        <v>254</v>
      </c>
      <c r="AB12" s="88"/>
      <c r="AC12" s="88" t="s">
        <v>255</v>
      </c>
      <c r="AD12" s="88"/>
      <c r="AE12" s="88" t="s">
        <v>256</v>
      </c>
      <c r="AF12" s="88"/>
      <c r="AG12" s="88" t="s">
        <v>189</v>
      </c>
      <c r="AH12" s="88"/>
      <c r="AI12" s="88" t="s">
        <v>190</v>
      </c>
      <c r="AJ12" s="88"/>
    </row>
    <row r="13" spans="2:36" ht="41.25" customHeight="1" thickBot="1" x14ac:dyDescent="0.25">
      <c r="C13" s="33" t="s">
        <v>191</v>
      </c>
      <c r="D13" s="33" t="s">
        <v>192</v>
      </c>
      <c r="E13" s="33" t="s">
        <v>191</v>
      </c>
      <c r="F13" s="33" t="s">
        <v>192</v>
      </c>
      <c r="G13" s="33" t="s">
        <v>191</v>
      </c>
      <c r="H13" s="33" t="s">
        <v>192</v>
      </c>
      <c r="I13" s="33" t="s">
        <v>191</v>
      </c>
      <c r="J13" s="33" t="s">
        <v>192</v>
      </c>
      <c r="K13" s="33" t="s">
        <v>191</v>
      </c>
      <c r="L13" s="33" t="s">
        <v>192</v>
      </c>
      <c r="M13" s="33" t="s">
        <v>191</v>
      </c>
      <c r="N13" s="33" t="s">
        <v>192</v>
      </c>
      <c r="O13" s="33" t="s">
        <v>191</v>
      </c>
      <c r="P13" s="33" t="s">
        <v>192</v>
      </c>
      <c r="Q13" s="33" t="s">
        <v>191</v>
      </c>
      <c r="R13" s="33" t="s">
        <v>192</v>
      </c>
      <c r="S13" s="33" t="s">
        <v>191</v>
      </c>
      <c r="T13" s="33" t="s">
        <v>192</v>
      </c>
      <c r="U13" s="33" t="s">
        <v>191</v>
      </c>
      <c r="V13" s="33" t="s">
        <v>192</v>
      </c>
      <c r="W13" s="33" t="s">
        <v>191</v>
      </c>
      <c r="X13" s="33" t="s">
        <v>192</v>
      </c>
      <c r="Y13" s="33" t="s">
        <v>191</v>
      </c>
      <c r="Z13" s="33" t="s">
        <v>192</v>
      </c>
      <c r="AA13" s="33" t="s">
        <v>191</v>
      </c>
      <c r="AB13" s="33" t="s">
        <v>192</v>
      </c>
      <c r="AC13" s="33" t="s">
        <v>191</v>
      </c>
      <c r="AD13" s="33" t="s">
        <v>192</v>
      </c>
      <c r="AE13" s="33" t="s">
        <v>191</v>
      </c>
      <c r="AF13" s="33" t="s">
        <v>192</v>
      </c>
      <c r="AG13" s="33" t="s">
        <v>191</v>
      </c>
      <c r="AH13" s="33" t="s">
        <v>192</v>
      </c>
      <c r="AI13" s="33" t="s">
        <v>191</v>
      </c>
      <c r="AJ13" s="33" t="s">
        <v>192</v>
      </c>
    </row>
    <row r="14" spans="2:36" ht="20.100000000000001" customHeight="1" thickBot="1" x14ac:dyDescent="0.25">
      <c r="B14" s="3" t="s">
        <v>198</v>
      </c>
      <c r="C14" s="18">
        <v>1</v>
      </c>
      <c r="D14" s="18">
        <v>2</v>
      </c>
      <c r="E14" s="18">
        <v>54</v>
      </c>
      <c r="F14" s="18">
        <v>55</v>
      </c>
      <c r="G14" s="18">
        <v>1</v>
      </c>
      <c r="H14" s="18">
        <v>20</v>
      </c>
      <c r="I14" s="18">
        <v>0</v>
      </c>
      <c r="J14" s="18">
        <v>133</v>
      </c>
      <c r="K14" s="18">
        <v>35</v>
      </c>
      <c r="L14" s="18">
        <v>0</v>
      </c>
      <c r="M14" s="18">
        <v>21</v>
      </c>
      <c r="N14" s="18">
        <v>1</v>
      </c>
      <c r="O14" s="18">
        <v>0</v>
      </c>
      <c r="P14" s="18">
        <v>38</v>
      </c>
      <c r="Q14" s="18">
        <v>0</v>
      </c>
      <c r="R14" s="18">
        <v>0</v>
      </c>
      <c r="S14" s="18">
        <v>95</v>
      </c>
      <c r="T14" s="18">
        <v>0</v>
      </c>
      <c r="U14" s="18">
        <v>1</v>
      </c>
      <c r="V14" s="18">
        <v>112</v>
      </c>
      <c r="W14" s="18">
        <v>112</v>
      </c>
      <c r="X14" s="18">
        <v>0</v>
      </c>
      <c r="Y14" s="18">
        <v>58</v>
      </c>
      <c r="Z14" s="18">
        <v>30</v>
      </c>
      <c r="AA14" s="18">
        <v>313</v>
      </c>
      <c r="AB14" s="18">
        <v>2</v>
      </c>
      <c r="AC14" s="18">
        <v>0</v>
      </c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18">
        <v>2</v>
      </c>
    </row>
    <row r="15" spans="2:36" ht="20.100000000000001" customHeight="1" thickBot="1" x14ac:dyDescent="0.25">
      <c r="B15" s="4" t="s">
        <v>199</v>
      </c>
      <c r="C15" s="19">
        <v>6</v>
      </c>
      <c r="D15" s="19">
        <v>4</v>
      </c>
      <c r="E15" s="19">
        <v>180</v>
      </c>
      <c r="F15" s="19">
        <v>197</v>
      </c>
      <c r="G15" s="19">
        <v>17</v>
      </c>
      <c r="H15" s="19">
        <v>21</v>
      </c>
      <c r="I15" s="19">
        <v>4</v>
      </c>
      <c r="J15" s="19">
        <v>429</v>
      </c>
      <c r="K15" s="19">
        <v>28</v>
      </c>
      <c r="L15" s="19">
        <v>0</v>
      </c>
      <c r="M15" s="19">
        <v>87</v>
      </c>
      <c r="N15" s="19">
        <v>2</v>
      </c>
      <c r="O15" s="19">
        <v>36</v>
      </c>
      <c r="P15" s="19">
        <v>81</v>
      </c>
      <c r="Q15" s="19">
        <v>1</v>
      </c>
      <c r="R15" s="19">
        <v>38</v>
      </c>
      <c r="S15" s="19">
        <v>273</v>
      </c>
      <c r="T15" s="19">
        <v>3</v>
      </c>
      <c r="U15" s="19">
        <v>3</v>
      </c>
      <c r="V15" s="19">
        <v>46</v>
      </c>
      <c r="W15" s="19">
        <v>56</v>
      </c>
      <c r="X15" s="19">
        <v>10</v>
      </c>
      <c r="Y15" s="19">
        <v>4</v>
      </c>
      <c r="Z15" s="19">
        <v>4</v>
      </c>
      <c r="AA15" s="19">
        <v>126</v>
      </c>
      <c r="AB15" s="19">
        <v>2</v>
      </c>
      <c r="AC15" s="19">
        <v>0</v>
      </c>
      <c r="AD15" s="19">
        <v>5</v>
      </c>
      <c r="AE15" s="19">
        <v>1</v>
      </c>
      <c r="AF15" s="19">
        <v>4</v>
      </c>
      <c r="AG15" s="19">
        <v>7</v>
      </c>
      <c r="AH15" s="19">
        <v>0</v>
      </c>
      <c r="AI15" s="19">
        <v>0</v>
      </c>
      <c r="AJ15" s="19">
        <v>19</v>
      </c>
    </row>
    <row r="16" spans="2:36" ht="20.100000000000001" customHeight="1" thickBot="1" x14ac:dyDescent="0.25">
      <c r="B16" s="4" t="s">
        <v>200</v>
      </c>
      <c r="C16" s="19">
        <v>4</v>
      </c>
      <c r="D16" s="19">
        <v>4</v>
      </c>
      <c r="E16" s="19">
        <v>66</v>
      </c>
      <c r="F16" s="19">
        <v>60</v>
      </c>
      <c r="G16" s="19">
        <v>27</v>
      </c>
      <c r="H16" s="19">
        <v>12</v>
      </c>
      <c r="I16" s="19">
        <v>3</v>
      </c>
      <c r="J16" s="19">
        <v>176</v>
      </c>
      <c r="K16" s="19">
        <v>17</v>
      </c>
      <c r="L16" s="19">
        <v>0</v>
      </c>
      <c r="M16" s="19">
        <v>6</v>
      </c>
      <c r="N16" s="19">
        <v>0</v>
      </c>
      <c r="O16" s="19">
        <v>8</v>
      </c>
      <c r="P16" s="19">
        <v>14</v>
      </c>
      <c r="Q16" s="19">
        <v>0</v>
      </c>
      <c r="R16" s="19">
        <v>7</v>
      </c>
      <c r="S16" s="19">
        <v>52</v>
      </c>
      <c r="T16" s="19">
        <v>0</v>
      </c>
      <c r="U16" s="19">
        <v>0</v>
      </c>
      <c r="V16" s="19">
        <v>10</v>
      </c>
      <c r="W16" s="19">
        <v>10</v>
      </c>
      <c r="X16" s="19">
        <v>7</v>
      </c>
      <c r="Y16" s="19">
        <v>0</v>
      </c>
      <c r="Z16" s="19">
        <v>0</v>
      </c>
      <c r="AA16" s="19">
        <v>27</v>
      </c>
      <c r="AB16" s="19">
        <v>0</v>
      </c>
      <c r="AC16" s="19">
        <v>0</v>
      </c>
      <c r="AD16" s="19">
        <v>0</v>
      </c>
      <c r="AE16" s="19">
        <v>0</v>
      </c>
      <c r="AF16" s="19">
        <v>0</v>
      </c>
      <c r="AG16" s="19">
        <v>0</v>
      </c>
      <c r="AH16" s="19">
        <v>0</v>
      </c>
      <c r="AI16" s="19">
        <v>0</v>
      </c>
      <c r="AJ16" s="19">
        <v>0</v>
      </c>
    </row>
    <row r="17" spans="2:36" ht="20.100000000000001" customHeight="1" thickBot="1" x14ac:dyDescent="0.25">
      <c r="B17" s="4" t="s">
        <v>201</v>
      </c>
      <c r="C17" s="19">
        <v>6</v>
      </c>
      <c r="D17" s="19">
        <v>46</v>
      </c>
      <c r="E17" s="19">
        <v>91</v>
      </c>
      <c r="F17" s="19">
        <v>91</v>
      </c>
      <c r="G17" s="19">
        <v>25</v>
      </c>
      <c r="H17" s="19">
        <v>9</v>
      </c>
      <c r="I17" s="19">
        <v>6</v>
      </c>
      <c r="J17" s="19">
        <v>274</v>
      </c>
      <c r="K17" s="19">
        <v>34</v>
      </c>
      <c r="L17" s="19">
        <v>3</v>
      </c>
      <c r="M17" s="19">
        <v>33</v>
      </c>
      <c r="N17" s="19">
        <v>0</v>
      </c>
      <c r="O17" s="19">
        <v>2</v>
      </c>
      <c r="P17" s="19">
        <v>56</v>
      </c>
      <c r="Q17" s="19">
        <v>1</v>
      </c>
      <c r="R17" s="19">
        <v>28</v>
      </c>
      <c r="S17" s="19">
        <v>157</v>
      </c>
      <c r="T17" s="19">
        <v>65</v>
      </c>
      <c r="U17" s="19">
        <v>93</v>
      </c>
      <c r="V17" s="19">
        <v>143</v>
      </c>
      <c r="W17" s="19">
        <v>141</v>
      </c>
      <c r="X17" s="19">
        <v>88</v>
      </c>
      <c r="Y17" s="19">
        <v>28</v>
      </c>
      <c r="Z17" s="19">
        <v>88</v>
      </c>
      <c r="AA17" s="19">
        <v>646</v>
      </c>
      <c r="AB17" s="19">
        <v>2</v>
      </c>
      <c r="AC17" s="19">
        <v>0</v>
      </c>
      <c r="AD17" s="19">
        <v>0</v>
      </c>
      <c r="AE17" s="19">
        <v>0</v>
      </c>
      <c r="AF17" s="19">
        <v>0</v>
      </c>
      <c r="AG17" s="19">
        <v>2</v>
      </c>
      <c r="AH17" s="19">
        <v>0</v>
      </c>
      <c r="AI17" s="19">
        <v>2</v>
      </c>
      <c r="AJ17" s="19">
        <v>6</v>
      </c>
    </row>
    <row r="18" spans="2:36" ht="20.100000000000001" customHeight="1" thickBot="1" x14ac:dyDescent="0.25">
      <c r="B18" s="4" t="s">
        <v>202</v>
      </c>
      <c r="C18" s="19">
        <v>6</v>
      </c>
      <c r="D18" s="19">
        <v>0</v>
      </c>
      <c r="E18" s="19">
        <v>84</v>
      </c>
      <c r="F18" s="19">
        <v>134</v>
      </c>
      <c r="G18" s="19">
        <v>3</v>
      </c>
      <c r="H18" s="19">
        <v>44</v>
      </c>
      <c r="I18" s="19">
        <v>0</v>
      </c>
      <c r="J18" s="19">
        <v>271</v>
      </c>
      <c r="K18" s="19">
        <v>0</v>
      </c>
      <c r="L18" s="19">
        <v>0</v>
      </c>
      <c r="M18" s="19">
        <v>8</v>
      </c>
      <c r="N18" s="19">
        <v>0</v>
      </c>
      <c r="O18" s="19">
        <v>0</v>
      </c>
      <c r="P18" s="19">
        <v>5</v>
      </c>
      <c r="Q18" s="19">
        <v>0</v>
      </c>
      <c r="R18" s="19">
        <v>0</v>
      </c>
      <c r="S18" s="19">
        <v>13</v>
      </c>
      <c r="T18" s="19">
        <v>0</v>
      </c>
      <c r="U18" s="19">
        <v>0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19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  <c r="AJ18" s="19">
        <v>0</v>
      </c>
    </row>
    <row r="19" spans="2:36" ht="20.100000000000001" customHeight="1" thickBot="1" x14ac:dyDescent="0.25">
      <c r="B19" s="4" t="s">
        <v>203</v>
      </c>
      <c r="C19" s="19">
        <v>5</v>
      </c>
      <c r="D19" s="19">
        <v>6</v>
      </c>
      <c r="E19" s="19">
        <v>68</v>
      </c>
      <c r="F19" s="19">
        <v>68</v>
      </c>
      <c r="G19" s="19">
        <v>11</v>
      </c>
      <c r="H19" s="19">
        <v>30</v>
      </c>
      <c r="I19" s="19">
        <v>13</v>
      </c>
      <c r="J19" s="19">
        <v>201</v>
      </c>
      <c r="K19" s="19">
        <v>20</v>
      </c>
      <c r="L19" s="19">
        <v>6</v>
      </c>
      <c r="M19" s="19">
        <v>22</v>
      </c>
      <c r="N19" s="19">
        <v>5</v>
      </c>
      <c r="O19" s="19">
        <v>16</v>
      </c>
      <c r="P19" s="19">
        <v>32</v>
      </c>
      <c r="Q19" s="19">
        <v>0</v>
      </c>
      <c r="R19" s="19">
        <v>12</v>
      </c>
      <c r="S19" s="19">
        <v>113</v>
      </c>
      <c r="T19" s="19">
        <v>0</v>
      </c>
      <c r="U19" s="19">
        <v>0</v>
      </c>
      <c r="V19" s="19">
        <v>29</v>
      </c>
      <c r="W19" s="19">
        <v>29</v>
      </c>
      <c r="X19" s="19">
        <v>1</v>
      </c>
      <c r="Y19" s="19">
        <v>18</v>
      </c>
      <c r="Z19" s="19">
        <v>4</v>
      </c>
      <c r="AA19" s="19">
        <v>81</v>
      </c>
      <c r="AB19" s="19">
        <v>0</v>
      </c>
      <c r="AC19" s="19">
        <v>0</v>
      </c>
      <c r="AD19" s="19">
        <v>0</v>
      </c>
      <c r="AE19" s="19">
        <v>0</v>
      </c>
      <c r="AF19" s="19">
        <v>0</v>
      </c>
      <c r="AG19" s="19">
        <v>0</v>
      </c>
      <c r="AH19" s="19">
        <v>0</v>
      </c>
      <c r="AI19" s="19">
        <v>0</v>
      </c>
      <c r="AJ19" s="19">
        <v>0</v>
      </c>
    </row>
    <row r="20" spans="2:36" ht="20.100000000000001" customHeight="1" thickBot="1" x14ac:dyDescent="0.25">
      <c r="B20" s="4" t="s">
        <v>204</v>
      </c>
      <c r="C20" s="19">
        <v>5</v>
      </c>
      <c r="D20" s="19">
        <v>4</v>
      </c>
      <c r="E20" s="19">
        <v>103</v>
      </c>
      <c r="F20" s="19">
        <v>106</v>
      </c>
      <c r="G20" s="19">
        <v>6</v>
      </c>
      <c r="H20" s="19">
        <v>23</v>
      </c>
      <c r="I20" s="19">
        <v>10</v>
      </c>
      <c r="J20" s="19">
        <v>257</v>
      </c>
      <c r="K20" s="19">
        <v>30</v>
      </c>
      <c r="L20" s="19">
        <v>13</v>
      </c>
      <c r="M20" s="19">
        <v>20</v>
      </c>
      <c r="N20" s="19">
        <v>3</v>
      </c>
      <c r="O20" s="19">
        <v>8</v>
      </c>
      <c r="P20" s="19">
        <v>42</v>
      </c>
      <c r="Q20" s="19">
        <v>3</v>
      </c>
      <c r="R20" s="19">
        <v>13</v>
      </c>
      <c r="S20" s="19">
        <v>132</v>
      </c>
      <c r="T20" s="19">
        <v>14</v>
      </c>
      <c r="U20" s="19">
        <v>0</v>
      </c>
      <c r="V20" s="19">
        <v>117</v>
      </c>
      <c r="W20" s="19">
        <v>100</v>
      </c>
      <c r="X20" s="19">
        <v>0</v>
      </c>
      <c r="Y20" s="19">
        <v>13</v>
      </c>
      <c r="Z20" s="19">
        <v>7</v>
      </c>
      <c r="AA20" s="19">
        <v>251</v>
      </c>
      <c r="AB20" s="19">
        <v>1</v>
      </c>
      <c r="AC20" s="19">
        <v>0</v>
      </c>
      <c r="AD20" s="19">
        <v>1</v>
      </c>
      <c r="AE20" s="19">
        <v>1</v>
      </c>
      <c r="AF20" s="19">
        <v>1</v>
      </c>
      <c r="AG20" s="19">
        <v>1</v>
      </c>
      <c r="AH20" s="19">
        <v>1</v>
      </c>
      <c r="AI20" s="19">
        <v>1</v>
      </c>
      <c r="AJ20" s="19">
        <v>7</v>
      </c>
    </row>
    <row r="21" spans="2:36" ht="20.100000000000001" customHeight="1" thickBot="1" x14ac:dyDescent="0.25">
      <c r="B21" s="4" t="s">
        <v>205</v>
      </c>
      <c r="C21" s="19">
        <v>4</v>
      </c>
      <c r="D21" s="19">
        <v>5</v>
      </c>
      <c r="E21" s="19">
        <v>90</v>
      </c>
      <c r="F21" s="19">
        <v>105</v>
      </c>
      <c r="G21" s="19">
        <v>11</v>
      </c>
      <c r="H21" s="19">
        <v>19</v>
      </c>
      <c r="I21" s="19">
        <v>14</v>
      </c>
      <c r="J21" s="19">
        <v>248</v>
      </c>
      <c r="K21" s="19">
        <v>27</v>
      </c>
      <c r="L21" s="19">
        <v>3</v>
      </c>
      <c r="M21" s="19">
        <v>25</v>
      </c>
      <c r="N21" s="19">
        <v>7</v>
      </c>
      <c r="O21" s="19">
        <v>9</v>
      </c>
      <c r="P21" s="19">
        <v>35</v>
      </c>
      <c r="Q21" s="19">
        <v>0</v>
      </c>
      <c r="R21" s="19">
        <v>2</v>
      </c>
      <c r="S21" s="19">
        <v>108</v>
      </c>
      <c r="T21" s="19">
        <v>5</v>
      </c>
      <c r="U21" s="19">
        <v>6</v>
      </c>
      <c r="V21" s="19">
        <v>96</v>
      </c>
      <c r="W21" s="19">
        <v>83</v>
      </c>
      <c r="X21" s="19">
        <v>15</v>
      </c>
      <c r="Y21" s="19">
        <v>8</v>
      </c>
      <c r="Z21" s="19">
        <v>2</v>
      </c>
      <c r="AA21" s="19">
        <v>215</v>
      </c>
      <c r="AB21" s="19">
        <v>0</v>
      </c>
      <c r="AC21" s="19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  <c r="AJ21" s="19">
        <v>0</v>
      </c>
    </row>
    <row r="22" spans="2:36" ht="20.100000000000001" customHeight="1" thickBot="1" x14ac:dyDescent="0.25">
      <c r="B22" s="4" t="s">
        <v>206</v>
      </c>
      <c r="C22" s="19">
        <v>3</v>
      </c>
      <c r="D22" s="19">
        <v>2</v>
      </c>
      <c r="E22" s="19">
        <v>28</v>
      </c>
      <c r="F22" s="19">
        <v>28</v>
      </c>
      <c r="G22" s="19">
        <v>0</v>
      </c>
      <c r="H22" s="19">
        <v>9</v>
      </c>
      <c r="I22" s="19">
        <v>0</v>
      </c>
      <c r="J22" s="19">
        <v>70</v>
      </c>
      <c r="K22" s="19">
        <v>7</v>
      </c>
      <c r="L22" s="19">
        <v>0</v>
      </c>
      <c r="M22" s="19">
        <v>1</v>
      </c>
      <c r="N22" s="19">
        <v>0</v>
      </c>
      <c r="O22" s="19">
        <v>5</v>
      </c>
      <c r="P22" s="19">
        <v>12</v>
      </c>
      <c r="Q22" s="19">
        <v>0</v>
      </c>
      <c r="R22" s="19">
        <v>3</v>
      </c>
      <c r="S22" s="19">
        <v>28</v>
      </c>
      <c r="T22" s="19">
        <v>0</v>
      </c>
      <c r="U22" s="19">
        <v>0</v>
      </c>
      <c r="V22" s="19">
        <v>9</v>
      </c>
      <c r="W22" s="19">
        <v>9</v>
      </c>
      <c r="X22" s="19">
        <v>0</v>
      </c>
      <c r="Y22" s="19">
        <v>6</v>
      </c>
      <c r="Z22" s="19">
        <v>0</v>
      </c>
      <c r="AA22" s="19">
        <v>24</v>
      </c>
      <c r="AB22" s="19">
        <v>0</v>
      </c>
      <c r="AC22" s="19">
        <v>0</v>
      </c>
      <c r="AD22" s="19">
        <v>1</v>
      </c>
      <c r="AE22" s="19">
        <v>0</v>
      </c>
      <c r="AF22" s="19">
        <v>1</v>
      </c>
      <c r="AG22" s="19">
        <v>1</v>
      </c>
      <c r="AH22" s="19">
        <v>0</v>
      </c>
      <c r="AI22" s="19">
        <v>0</v>
      </c>
      <c r="AJ22" s="19">
        <v>3</v>
      </c>
    </row>
    <row r="23" spans="2:36" ht="20.100000000000001" customHeight="1" thickBot="1" x14ac:dyDescent="0.25">
      <c r="B23" s="4" t="s">
        <v>207</v>
      </c>
      <c r="C23" s="19">
        <v>1</v>
      </c>
      <c r="D23" s="19">
        <v>5</v>
      </c>
      <c r="E23" s="19">
        <v>3</v>
      </c>
      <c r="F23" s="19">
        <v>3</v>
      </c>
      <c r="G23" s="19">
        <v>0</v>
      </c>
      <c r="H23" s="19">
        <v>1</v>
      </c>
      <c r="I23" s="19">
        <v>0</v>
      </c>
      <c r="J23" s="19">
        <v>13</v>
      </c>
      <c r="K23" s="19">
        <v>3</v>
      </c>
      <c r="L23" s="19">
        <v>0</v>
      </c>
      <c r="M23" s="19">
        <v>1</v>
      </c>
      <c r="N23" s="19">
        <v>0</v>
      </c>
      <c r="O23" s="19">
        <v>3</v>
      </c>
      <c r="P23" s="19">
        <v>3</v>
      </c>
      <c r="Q23" s="19">
        <v>0</v>
      </c>
      <c r="R23" s="19">
        <v>0</v>
      </c>
      <c r="S23" s="19">
        <v>10</v>
      </c>
      <c r="T23" s="19">
        <v>0</v>
      </c>
      <c r="U23" s="19">
        <v>0</v>
      </c>
      <c r="V23" s="19">
        <v>10</v>
      </c>
      <c r="W23" s="19">
        <v>10</v>
      </c>
      <c r="X23" s="19">
        <v>0</v>
      </c>
      <c r="Y23" s="19">
        <v>5</v>
      </c>
      <c r="Z23" s="19">
        <v>0</v>
      </c>
      <c r="AA23" s="19">
        <v>25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</row>
    <row r="24" spans="2:36" ht="20.100000000000001" customHeight="1" thickBot="1" x14ac:dyDescent="0.25">
      <c r="B24" s="4" t="s">
        <v>208</v>
      </c>
      <c r="C24" s="19">
        <v>6</v>
      </c>
      <c r="D24" s="19">
        <v>20</v>
      </c>
      <c r="E24" s="19">
        <v>83</v>
      </c>
      <c r="F24" s="19">
        <v>103</v>
      </c>
      <c r="G24" s="19">
        <v>0</v>
      </c>
      <c r="H24" s="19">
        <v>0</v>
      </c>
      <c r="I24" s="19">
        <v>2</v>
      </c>
      <c r="J24" s="19">
        <v>214</v>
      </c>
      <c r="K24" s="19">
        <v>18</v>
      </c>
      <c r="L24" s="19">
        <v>0</v>
      </c>
      <c r="M24" s="19">
        <v>14</v>
      </c>
      <c r="N24" s="19">
        <v>0</v>
      </c>
      <c r="O24" s="19">
        <v>19</v>
      </c>
      <c r="P24" s="19">
        <v>23</v>
      </c>
      <c r="Q24" s="19">
        <v>6</v>
      </c>
      <c r="R24" s="19">
        <v>9</v>
      </c>
      <c r="S24" s="19">
        <v>89</v>
      </c>
      <c r="T24" s="19">
        <v>0</v>
      </c>
      <c r="U24" s="19">
        <v>0</v>
      </c>
      <c r="V24" s="19">
        <v>19</v>
      </c>
      <c r="W24" s="19">
        <v>19</v>
      </c>
      <c r="X24" s="19">
        <v>0</v>
      </c>
      <c r="Y24" s="19">
        <v>0</v>
      </c>
      <c r="Z24" s="19">
        <v>0</v>
      </c>
      <c r="AA24" s="19">
        <v>38</v>
      </c>
      <c r="AB24" s="19">
        <v>6</v>
      </c>
      <c r="AC24" s="19">
        <v>0</v>
      </c>
      <c r="AD24" s="19">
        <v>0</v>
      </c>
      <c r="AE24" s="19">
        <v>0</v>
      </c>
      <c r="AF24" s="19">
        <v>6</v>
      </c>
      <c r="AG24" s="19">
        <v>5</v>
      </c>
      <c r="AH24" s="19">
        <v>1</v>
      </c>
      <c r="AI24" s="19">
        <v>0</v>
      </c>
      <c r="AJ24" s="19">
        <v>18</v>
      </c>
    </row>
    <row r="25" spans="2:36" ht="20.100000000000001" customHeight="1" thickBot="1" x14ac:dyDescent="0.25">
      <c r="B25" s="4" t="s">
        <v>209</v>
      </c>
      <c r="C25" s="19">
        <v>0</v>
      </c>
      <c r="D25" s="19">
        <v>9</v>
      </c>
      <c r="E25" s="19">
        <v>119</v>
      </c>
      <c r="F25" s="19">
        <v>128</v>
      </c>
      <c r="G25" s="19">
        <v>4</v>
      </c>
      <c r="H25" s="19">
        <v>3</v>
      </c>
      <c r="I25" s="19">
        <v>39</v>
      </c>
      <c r="J25" s="19">
        <v>302</v>
      </c>
      <c r="K25" s="19">
        <v>31</v>
      </c>
      <c r="L25" s="19">
        <v>0</v>
      </c>
      <c r="M25" s="19">
        <v>46</v>
      </c>
      <c r="N25" s="19">
        <v>4</v>
      </c>
      <c r="O25" s="19">
        <v>21</v>
      </c>
      <c r="P25" s="19">
        <v>42</v>
      </c>
      <c r="Q25" s="19">
        <v>0</v>
      </c>
      <c r="R25" s="19">
        <v>18</v>
      </c>
      <c r="S25" s="19">
        <v>162</v>
      </c>
      <c r="T25" s="19">
        <v>1</v>
      </c>
      <c r="U25" s="19">
        <v>0</v>
      </c>
      <c r="V25" s="19">
        <v>9</v>
      </c>
      <c r="W25" s="19">
        <v>9</v>
      </c>
      <c r="X25" s="19">
        <v>1</v>
      </c>
      <c r="Y25" s="19">
        <v>8</v>
      </c>
      <c r="Z25" s="19">
        <v>6</v>
      </c>
      <c r="AA25" s="19">
        <v>34</v>
      </c>
      <c r="AB25" s="19">
        <v>1</v>
      </c>
      <c r="AC25" s="19">
        <v>1</v>
      </c>
      <c r="AD25" s="19">
        <v>1</v>
      </c>
      <c r="AE25" s="19">
        <v>1</v>
      </c>
      <c r="AF25" s="19">
        <v>1</v>
      </c>
      <c r="AG25" s="19">
        <v>1</v>
      </c>
      <c r="AH25" s="19">
        <v>0</v>
      </c>
      <c r="AI25" s="19">
        <v>0</v>
      </c>
      <c r="AJ25" s="19">
        <v>6</v>
      </c>
    </row>
    <row r="26" spans="2:36" ht="20.100000000000001" customHeight="1" thickBot="1" x14ac:dyDescent="0.25">
      <c r="B26" s="4" t="s">
        <v>210</v>
      </c>
      <c r="C26" s="19">
        <v>2</v>
      </c>
      <c r="D26" s="19">
        <v>0</v>
      </c>
      <c r="E26" s="19">
        <v>152</v>
      </c>
      <c r="F26" s="19">
        <v>149</v>
      </c>
      <c r="G26" s="19">
        <v>22</v>
      </c>
      <c r="H26" s="19">
        <v>15</v>
      </c>
      <c r="I26" s="19">
        <v>4</v>
      </c>
      <c r="J26" s="19">
        <v>344</v>
      </c>
      <c r="K26" s="19">
        <v>21</v>
      </c>
      <c r="L26" s="19">
        <v>3</v>
      </c>
      <c r="M26" s="19">
        <v>13</v>
      </c>
      <c r="N26" s="19">
        <v>2</v>
      </c>
      <c r="O26" s="19">
        <v>4</v>
      </c>
      <c r="P26" s="19">
        <v>25</v>
      </c>
      <c r="Q26" s="19">
        <v>0</v>
      </c>
      <c r="R26" s="19">
        <v>9</v>
      </c>
      <c r="S26" s="19">
        <v>77</v>
      </c>
      <c r="T26" s="19">
        <v>7</v>
      </c>
      <c r="U26" s="19">
        <v>0</v>
      </c>
      <c r="V26" s="19">
        <v>89</v>
      </c>
      <c r="W26" s="19">
        <v>85</v>
      </c>
      <c r="X26" s="19">
        <v>0</v>
      </c>
      <c r="Y26" s="19">
        <v>50</v>
      </c>
      <c r="Z26" s="19">
        <v>42</v>
      </c>
      <c r="AA26" s="19">
        <v>273</v>
      </c>
      <c r="AB26" s="19">
        <v>0</v>
      </c>
      <c r="AC26" s="19">
        <v>1</v>
      </c>
      <c r="AD26" s="19">
        <v>0</v>
      </c>
      <c r="AE26" s="19">
        <v>1</v>
      </c>
      <c r="AF26" s="19">
        <v>2</v>
      </c>
      <c r="AG26" s="19">
        <v>1</v>
      </c>
      <c r="AH26" s="19">
        <v>0</v>
      </c>
      <c r="AI26" s="19">
        <v>25</v>
      </c>
      <c r="AJ26" s="19">
        <v>30</v>
      </c>
    </row>
    <row r="27" spans="2:36" ht="20.100000000000001" customHeight="1" thickBot="1" x14ac:dyDescent="0.25">
      <c r="B27" s="4" t="s">
        <v>211</v>
      </c>
      <c r="C27" s="19">
        <v>2</v>
      </c>
      <c r="D27" s="19">
        <v>27</v>
      </c>
      <c r="E27" s="19">
        <v>44</v>
      </c>
      <c r="F27" s="19">
        <v>141</v>
      </c>
      <c r="G27" s="19">
        <v>114</v>
      </c>
      <c r="H27" s="19">
        <v>52</v>
      </c>
      <c r="I27" s="19">
        <v>1</v>
      </c>
      <c r="J27" s="19">
        <v>381</v>
      </c>
      <c r="K27" s="19">
        <v>31</v>
      </c>
      <c r="L27" s="19">
        <v>0</v>
      </c>
      <c r="M27" s="19">
        <v>70</v>
      </c>
      <c r="N27" s="19">
        <v>1</v>
      </c>
      <c r="O27" s="19">
        <v>55</v>
      </c>
      <c r="P27" s="19">
        <v>57</v>
      </c>
      <c r="Q27" s="19">
        <v>2</v>
      </c>
      <c r="R27" s="19">
        <v>18</v>
      </c>
      <c r="S27" s="19">
        <v>234</v>
      </c>
      <c r="T27" s="19">
        <v>16</v>
      </c>
      <c r="U27" s="19">
        <v>18</v>
      </c>
      <c r="V27" s="19">
        <v>78</v>
      </c>
      <c r="W27" s="19">
        <v>76</v>
      </c>
      <c r="X27" s="19">
        <v>0</v>
      </c>
      <c r="Y27" s="19">
        <v>37</v>
      </c>
      <c r="Z27" s="19">
        <v>0</v>
      </c>
      <c r="AA27" s="19">
        <v>225</v>
      </c>
      <c r="AB27" s="19">
        <v>0</v>
      </c>
      <c r="AC27" s="19">
        <v>0</v>
      </c>
      <c r="AD27" s="19">
        <v>7</v>
      </c>
      <c r="AE27" s="19">
        <v>0</v>
      </c>
      <c r="AF27" s="19">
        <v>3</v>
      </c>
      <c r="AG27" s="19">
        <v>22</v>
      </c>
      <c r="AH27" s="19">
        <v>0</v>
      </c>
      <c r="AI27" s="19">
        <v>1</v>
      </c>
      <c r="AJ27" s="19">
        <v>33</v>
      </c>
    </row>
    <row r="28" spans="2:36" ht="20.100000000000001" customHeight="1" thickBot="1" x14ac:dyDescent="0.25">
      <c r="B28" s="4" t="s">
        <v>212</v>
      </c>
      <c r="C28" s="19">
        <v>8</v>
      </c>
      <c r="D28" s="19">
        <v>0</v>
      </c>
      <c r="E28" s="19">
        <v>86</v>
      </c>
      <c r="F28" s="19">
        <v>85</v>
      </c>
      <c r="G28" s="19">
        <v>11</v>
      </c>
      <c r="H28" s="19">
        <v>38</v>
      </c>
      <c r="I28" s="19">
        <v>27</v>
      </c>
      <c r="J28" s="19">
        <v>255</v>
      </c>
      <c r="K28" s="19">
        <v>8</v>
      </c>
      <c r="L28" s="19">
        <v>0</v>
      </c>
      <c r="M28" s="19">
        <v>10</v>
      </c>
      <c r="N28" s="19">
        <v>1</v>
      </c>
      <c r="O28" s="19">
        <v>7</v>
      </c>
      <c r="P28" s="19">
        <v>26</v>
      </c>
      <c r="Q28" s="19">
        <v>2</v>
      </c>
      <c r="R28" s="19">
        <v>5</v>
      </c>
      <c r="S28" s="19">
        <v>59</v>
      </c>
      <c r="T28" s="19">
        <v>1</v>
      </c>
      <c r="U28" s="19">
        <v>0</v>
      </c>
      <c r="V28" s="19">
        <v>34</v>
      </c>
      <c r="W28" s="19">
        <v>34</v>
      </c>
      <c r="X28" s="19">
        <v>0</v>
      </c>
      <c r="Y28" s="19">
        <v>2</v>
      </c>
      <c r="Z28" s="19">
        <v>0</v>
      </c>
      <c r="AA28" s="19">
        <v>71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9">
        <v>0</v>
      </c>
      <c r="AI28" s="19">
        <v>0</v>
      </c>
      <c r="AJ28" s="19">
        <v>0</v>
      </c>
    </row>
    <row r="29" spans="2:36" ht="20.100000000000001" customHeight="1" thickBot="1" x14ac:dyDescent="0.25">
      <c r="B29" s="5" t="s">
        <v>213</v>
      </c>
      <c r="C29" s="27">
        <v>0</v>
      </c>
      <c r="D29" s="27">
        <v>18</v>
      </c>
      <c r="E29" s="27">
        <v>34</v>
      </c>
      <c r="F29" s="27">
        <v>25</v>
      </c>
      <c r="G29" s="27">
        <v>0</v>
      </c>
      <c r="H29" s="27">
        <v>13</v>
      </c>
      <c r="I29" s="27">
        <v>4</v>
      </c>
      <c r="J29" s="27">
        <v>94</v>
      </c>
      <c r="K29" s="27">
        <v>4</v>
      </c>
      <c r="L29" s="27">
        <v>0</v>
      </c>
      <c r="M29" s="27">
        <v>8</v>
      </c>
      <c r="N29" s="27">
        <v>0</v>
      </c>
      <c r="O29" s="27">
        <v>7</v>
      </c>
      <c r="P29" s="27">
        <v>10</v>
      </c>
      <c r="Q29" s="27">
        <v>0</v>
      </c>
      <c r="R29" s="27">
        <v>0</v>
      </c>
      <c r="S29" s="27">
        <v>29</v>
      </c>
      <c r="T29" s="27">
        <v>0</v>
      </c>
      <c r="U29" s="27">
        <v>0</v>
      </c>
      <c r="V29" s="27">
        <v>1</v>
      </c>
      <c r="W29" s="27">
        <v>1</v>
      </c>
      <c r="X29" s="27">
        <v>0</v>
      </c>
      <c r="Y29" s="27">
        <v>1</v>
      </c>
      <c r="Z29" s="27">
        <v>0</v>
      </c>
      <c r="AA29" s="27">
        <v>3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</row>
    <row r="30" spans="2:36" ht="20.100000000000001" customHeight="1" thickBot="1" x14ac:dyDescent="0.25">
      <c r="B30" s="6" t="s">
        <v>214</v>
      </c>
      <c r="C30" s="29">
        <v>0</v>
      </c>
      <c r="D30" s="29">
        <v>4</v>
      </c>
      <c r="E30" s="29">
        <v>17</v>
      </c>
      <c r="F30" s="29">
        <v>17</v>
      </c>
      <c r="G30" s="29">
        <v>0</v>
      </c>
      <c r="H30" s="29">
        <v>0</v>
      </c>
      <c r="I30" s="29">
        <v>0</v>
      </c>
      <c r="J30" s="29">
        <v>38</v>
      </c>
      <c r="K30" s="29">
        <v>3</v>
      </c>
      <c r="L30" s="29">
        <v>0</v>
      </c>
      <c r="M30" s="29">
        <v>2</v>
      </c>
      <c r="N30" s="29">
        <v>0</v>
      </c>
      <c r="O30" s="29">
        <v>0</v>
      </c>
      <c r="P30" s="29">
        <v>3</v>
      </c>
      <c r="Q30" s="29">
        <v>0</v>
      </c>
      <c r="R30" s="29">
        <v>0</v>
      </c>
      <c r="S30" s="29">
        <v>8</v>
      </c>
      <c r="T30" s="29">
        <v>0</v>
      </c>
      <c r="U30" s="29">
        <v>0</v>
      </c>
      <c r="V30" s="29">
        <v>3</v>
      </c>
      <c r="W30" s="29">
        <v>3</v>
      </c>
      <c r="X30" s="29">
        <v>0</v>
      </c>
      <c r="Y30" s="29">
        <v>0</v>
      </c>
      <c r="Z30" s="29">
        <v>0</v>
      </c>
      <c r="AA30" s="29">
        <v>6</v>
      </c>
      <c r="AB30" s="29">
        <v>0</v>
      </c>
      <c r="AC30" s="29">
        <v>0</v>
      </c>
      <c r="AD30" s="29">
        <v>0</v>
      </c>
      <c r="AE30" s="29">
        <v>0</v>
      </c>
      <c r="AF30" s="29">
        <v>0</v>
      </c>
      <c r="AG30" s="29">
        <v>0</v>
      </c>
      <c r="AH30" s="29">
        <v>0</v>
      </c>
      <c r="AI30" s="29">
        <v>0</v>
      </c>
      <c r="AJ30" s="29">
        <v>0</v>
      </c>
    </row>
    <row r="31" spans="2:36" ht="20.100000000000001" customHeight="1" thickBot="1" x14ac:dyDescent="0.25">
      <c r="B31" s="4" t="s">
        <v>215</v>
      </c>
      <c r="C31" s="29">
        <v>3</v>
      </c>
      <c r="D31" s="29">
        <v>0</v>
      </c>
      <c r="E31" s="29">
        <v>70</v>
      </c>
      <c r="F31" s="29">
        <v>64</v>
      </c>
      <c r="G31" s="29">
        <v>1</v>
      </c>
      <c r="H31" s="29">
        <v>9</v>
      </c>
      <c r="I31" s="29">
        <v>0</v>
      </c>
      <c r="J31" s="29">
        <v>147</v>
      </c>
      <c r="K31" s="29">
        <v>20</v>
      </c>
      <c r="L31" s="29">
        <v>0</v>
      </c>
      <c r="M31" s="29">
        <v>8</v>
      </c>
      <c r="N31" s="29">
        <v>0</v>
      </c>
      <c r="O31" s="29">
        <v>5</v>
      </c>
      <c r="P31" s="29">
        <v>19</v>
      </c>
      <c r="Q31" s="29">
        <v>0</v>
      </c>
      <c r="R31" s="29">
        <v>4</v>
      </c>
      <c r="S31" s="29">
        <v>56</v>
      </c>
      <c r="T31" s="29">
        <v>1</v>
      </c>
      <c r="U31" s="29">
        <v>1</v>
      </c>
      <c r="V31" s="29">
        <v>2</v>
      </c>
      <c r="W31" s="29">
        <v>2</v>
      </c>
      <c r="X31" s="29">
        <v>0</v>
      </c>
      <c r="Y31" s="29">
        <v>0</v>
      </c>
      <c r="Z31" s="29">
        <v>0</v>
      </c>
      <c r="AA31" s="29">
        <v>6</v>
      </c>
      <c r="AB31" s="29">
        <v>0</v>
      </c>
      <c r="AC31" s="29">
        <v>0</v>
      </c>
      <c r="AD31" s="29">
        <v>0</v>
      </c>
      <c r="AE31" s="29">
        <v>0</v>
      </c>
      <c r="AF31" s="29">
        <v>0</v>
      </c>
      <c r="AG31" s="29">
        <v>0</v>
      </c>
      <c r="AH31" s="29">
        <v>0</v>
      </c>
      <c r="AI31" s="29">
        <v>0</v>
      </c>
      <c r="AJ31" s="29">
        <v>0</v>
      </c>
    </row>
    <row r="32" spans="2:36" ht="20.100000000000001" customHeight="1" thickBot="1" x14ac:dyDescent="0.25">
      <c r="B32" s="4" t="s">
        <v>216</v>
      </c>
      <c r="C32" s="28">
        <v>0</v>
      </c>
      <c r="D32" s="28">
        <v>4</v>
      </c>
      <c r="E32" s="28">
        <v>28</v>
      </c>
      <c r="F32" s="28">
        <v>29</v>
      </c>
      <c r="G32" s="28">
        <v>0</v>
      </c>
      <c r="H32" s="28">
        <v>1</v>
      </c>
      <c r="I32" s="28">
        <v>0</v>
      </c>
      <c r="J32" s="28">
        <v>62</v>
      </c>
      <c r="K32" s="28">
        <v>2</v>
      </c>
      <c r="L32" s="28">
        <v>0</v>
      </c>
      <c r="M32" s="28">
        <v>2</v>
      </c>
      <c r="N32" s="28">
        <v>1</v>
      </c>
      <c r="O32" s="28">
        <v>1</v>
      </c>
      <c r="P32" s="28">
        <v>6</v>
      </c>
      <c r="Q32" s="28">
        <v>0</v>
      </c>
      <c r="R32" s="28">
        <v>9</v>
      </c>
      <c r="S32" s="28">
        <v>21</v>
      </c>
      <c r="T32" s="28">
        <v>0</v>
      </c>
      <c r="U32" s="28">
        <v>0</v>
      </c>
      <c r="V32" s="28">
        <v>12</v>
      </c>
      <c r="W32" s="28">
        <v>12</v>
      </c>
      <c r="X32" s="28">
        <v>0</v>
      </c>
      <c r="Y32" s="28">
        <v>0</v>
      </c>
      <c r="Z32" s="28">
        <v>0</v>
      </c>
      <c r="AA32" s="28">
        <v>24</v>
      </c>
      <c r="AB32" s="28">
        <v>0</v>
      </c>
      <c r="AC32" s="28">
        <v>0</v>
      </c>
      <c r="AD32" s="28">
        <v>1</v>
      </c>
      <c r="AE32" s="28">
        <v>0</v>
      </c>
      <c r="AF32" s="28">
        <v>0</v>
      </c>
      <c r="AG32" s="28">
        <v>1</v>
      </c>
      <c r="AH32" s="28">
        <v>0</v>
      </c>
      <c r="AI32" s="28">
        <v>4</v>
      </c>
      <c r="AJ32" s="28">
        <v>6</v>
      </c>
    </row>
    <row r="33" spans="2:36" ht="20.100000000000001" customHeight="1" thickBot="1" x14ac:dyDescent="0.25">
      <c r="B33" s="4" t="s">
        <v>217</v>
      </c>
      <c r="C33" s="19">
        <v>5</v>
      </c>
      <c r="D33" s="19">
        <v>0</v>
      </c>
      <c r="E33" s="19">
        <v>22</v>
      </c>
      <c r="F33" s="19">
        <v>22</v>
      </c>
      <c r="G33" s="19">
        <v>1</v>
      </c>
      <c r="H33" s="19">
        <v>0</v>
      </c>
      <c r="I33" s="19">
        <v>14</v>
      </c>
      <c r="J33" s="19">
        <v>64</v>
      </c>
      <c r="K33" s="19">
        <v>0</v>
      </c>
      <c r="L33" s="19">
        <v>0</v>
      </c>
      <c r="M33" s="19">
        <v>4</v>
      </c>
      <c r="N33" s="19">
        <v>0</v>
      </c>
      <c r="O33" s="19">
        <v>3</v>
      </c>
      <c r="P33" s="19">
        <v>4</v>
      </c>
      <c r="Q33" s="19">
        <v>0</v>
      </c>
      <c r="R33" s="19">
        <v>0</v>
      </c>
      <c r="S33" s="19">
        <v>11</v>
      </c>
      <c r="T33" s="19">
        <v>0</v>
      </c>
      <c r="U33" s="19">
        <v>0</v>
      </c>
      <c r="V33" s="19">
        <v>0</v>
      </c>
      <c r="W33" s="19">
        <v>0</v>
      </c>
      <c r="X33" s="19">
        <v>0</v>
      </c>
      <c r="Y33" s="19">
        <v>0</v>
      </c>
      <c r="Z33" s="19">
        <v>0</v>
      </c>
      <c r="AA33" s="19">
        <v>0</v>
      </c>
      <c r="AB33" s="19">
        <v>0</v>
      </c>
      <c r="AC33" s="19">
        <v>0</v>
      </c>
      <c r="AD33" s="19">
        <v>0</v>
      </c>
      <c r="AE33" s="19">
        <v>0</v>
      </c>
      <c r="AF33" s="19">
        <v>0</v>
      </c>
      <c r="AG33" s="19">
        <v>0</v>
      </c>
      <c r="AH33" s="19">
        <v>0</v>
      </c>
      <c r="AI33" s="19">
        <v>0</v>
      </c>
      <c r="AJ33" s="19">
        <v>0</v>
      </c>
    </row>
    <row r="34" spans="2:36" ht="20.100000000000001" customHeight="1" thickBot="1" x14ac:dyDescent="0.25">
      <c r="B34" s="4" t="s">
        <v>218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1</v>
      </c>
      <c r="V34" s="19">
        <v>27</v>
      </c>
      <c r="W34" s="19">
        <v>27</v>
      </c>
      <c r="X34" s="19">
        <v>1</v>
      </c>
      <c r="Y34" s="19">
        <v>0</v>
      </c>
      <c r="Z34" s="19">
        <v>2</v>
      </c>
      <c r="AA34" s="19">
        <v>58</v>
      </c>
      <c r="AB34" s="19">
        <v>3</v>
      </c>
      <c r="AC34" s="19">
        <v>0</v>
      </c>
      <c r="AD34" s="19">
        <v>0</v>
      </c>
      <c r="AE34" s="19">
        <v>0</v>
      </c>
      <c r="AF34" s="19">
        <v>0</v>
      </c>
      <c r="AG34" s="19">
        <v>3</v>
      </c>
      <c r="AH34" s="19">
        <v>0</v>
      </c>
      <c r="AI34" s="19">
        <v>4</v>
      </c>
      <c r="AJ34" s="19">
        <v>10</v>
      </c>
    </row>
    <row r="35" spans="2:36" ht="20.100000000000001" customHeight="1" thickBot="1" x14ac:dyDescent="0.25">
      <c r="B35" s="4" t="s">
        <v>219</v>
      </c>
      <c r="C35" s="19">
        <v>0</v>
      </c>
      <c r="D35" s="19">
        <v>12</v>
      </c>
      <c r="E35" s="19">
        <v>18</v>
      </c>
      <c r="F35" s="19">
        <v>18</v>
      </c>
      <c r="G35" s="19">
        <v>11</v>
      </c>
      <c r="H35" s="19">
        <v>6</v>
      </c>
      <c r="I35" s="19">
        <v>0</v>
      </c>
      <c r="J35" s="19">
        <v>65</v>
      </c>
      <c r="K35" s="19">
        <v>9</v>
      </c>
      <c r="L35" s="19">
        <v>0</v>
      </c>
      <c r="M35" s="19">
        <v>1</v>
      </c>
      <c r="N35" s="19">
        <v>0</v>
      </c>
      <c r="O35" s="19">
        <v>0</v>
      </c>
      <c r="P35" s="19">
        <v>7</v>
      </c>
      <c r="Q35" s="19">
        <v>0</v>
      </c>
      <c r="R35" s="19">
        <v>0</v>
      </c>
      <c r="S35" s="19">
        <v>17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</row>
    <row r="36" spans="2:36" ht="20.100000000000001" customHeight="1" thickBot="1" x14ac:dyDescent="0.25">
      <c r="B36" s="4" t="s">
        <v>220</v>
      </c>
      <c r="C36" s="19">
        <v>3</v>
      </c>
      <c r="D36" s="19">
        <v>1</v>
      </c>
      <c r="E36" s="19">
        <v>20</v>
      </c>
      <c r="F36" s="19">
        <v>20</v>
      </c>
      <c r="G36" s="19">
        <v>0</v>
      </c>
      <c r="H36" s="19">
        <v>2</v>
      </c>
      <c r="I36" s="19">
        <v>1</v>
      </c>
      <c r="J36" s="19">
        <v>47</v>
      </c>
      <c r="K36" s="19">
        <v>0</v>
      </c>
      <c r="L36" s="19">
        <v>0</v>
      </c>
      <c r="M36" s="19">
        <v>1</v>
      </c>
      <c r="N36" s="19">
        <v>0</v>
      </c>
      <c r="O36" s="19">
        <v>0</v>
      </c>
      <c r="P36" s="19">
        <v>1</v>
      </c>
      <c r="Q36" s="19">
        <v>0</v>
      </c>
      <c r="R36" s="19">
        <v>0</v>
      </c>
      <c r="S36" s="19">
        <v>2</v>
      </c>
      <c r="T36" s="19">
        <v>0</v>
      </c>
      <c r="U36" s="19">
        <v>0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19">
        <v>0</v>
      </c>
      <c r="AB36" s="19">
        <v>0</v>
      </c>
      <c r="AC36" s="19">
        <v>0</v>
      </c>
      <c r="AD36" s="19">
        <v>0</v>
      </c>
      <c r="AE36" s="19">
        <v>0</v>
      </c>
      <c r="AF36" s="19">
        <v>0</v>
      </c>
      <c r="AG36" s="19">
        <v>0</v>
      </c>
      <c r="AH36" s="19">
        <v>0</v>
      </c>
      <c r="AI36" s="19">
        <v>0</v>
      </c>
      <c r="AJ36" s="19">
        <v>0</v>
      </c>
    </row>
    <row r="37" spans="2:36" ht="20.100000000000001" customHeight="1" thickBot="1" x14ac:dyDescent="0.25">
      <c r="B37" s="4" t="s">
        <v>221</v>
      </c>
      <c r="C37" s="19">
        <v>12</v>
      </c>
      <c r="D37" s="19">
        <v>41</v>
      </c>
      <c r="E37" s="19">
        <v>46</v>
      </c>
      <c r="F37" s="19">
        <v>47</v>
      </c>
      <c r="G37" s="19">
        <v>6</v>
      </c>
      <c r="H37" s="19">
        <v>0</v>
      </c>
      <c r="I37" s="19">
        <v>1</v>
      </c>
      <c r="J37" s="19">
        <v>153</v>
      </c>
      <c r="K37" s="19">
        <v>12</v>
      </c>
      <c r="L37" s="19">
        <v>0</v>
      </c>
      <c r="M37" s="19">
        <v>6</v>
      </c>
      <c r="N37" s="19">
        <v>1</v>
      </c>
      <c r="O37" s="19">
        <v>1</v>
      </c>
      <c r="P37" s="19">
        <v>8</v>
      </c>
      <c r="Q37" s="19">
        <v>0</v>
      </c>
      <c r="R37" s="19">
        <v>0</v>
      </c>
      <c r="S37" s="19">
        <v>28</v>
      </c>
      <c r="T37" s="19">
        <v>0</v>
      </c>
      <c r="U37" s="19">
        <v>0</v>
      </c>
      <c r="V37" s="19">
        <v>0</v>
      </c>
      <c r="W37" s="19">
        <v>0</v>
      </c>
      <c r="X37" s="19">
        <v>0</v>
      </c>
      <c r="Y37" s="19">
        <v>0</v>
      </c>
      <c r="Z37" s="19">
        <v>0</v>
      </c>
      <c r="AA37" s="19">
        <v>0</v>
      </c>
      <c r="AB37" s="19">
        <v>0</v>
      </c>
      <c r="AC37" s="19">
        <v>0</v>
      </c>
      <c r="AD37" s="19">
        <v>0</v>
      </c>
      <c r="AE37" s="19">
        <v>0</v>
      </c>
      <c r="AF37" s="19">
        <v>0</v>
      </c>
      <c r="AG37" s="19">
        <v>0</v>
      </c>
      <c r="AH37" s="19">
        <v>0</v>
      </c>
      <c r="AI37" s="19">
        <v>0</v>
      </c>
      <c r="AJ37" s="19">
        <v>0</v>
      </c>
    </row>
    <row r="38" spans="2:36" ht="20.100000000000001" customHeight="1" thickBot="1" x14ac:dyDescent="0.25">
      <c r="B38" s="4" t="s">
        <v>222</v>
      </c>
      <c r="C38" s="19">
        <v>0</v>
      </c>
      <c r="D38" s="19">
        <v>0</v>
      </c>
      <c r="E38" s="19">
        <v>20</v>
      </c>
      <c r="F38" s="19">
        <v>20</v>
      </c>
      <c r="G38" s="19">
        <v>0</v>
      </c>
      <c r="H38" s="19">
        <v>3</v>
      </c>
      <c r="I38" s="19">
        <v>0</v>
      </c>
      <c r="J38" s="19">
        <v>43</v>
      </c>
      <c r="K38" s="19">
        <v>4</v>
      </c>
      <c r="L38" s="19">
        <v>0</v>
      </c>
      <c r="M38" s="19">
        <v>3</v>
      </c>
      <c r="N38" s="19">
        <v>0</v>
      </c>
      <c r="O38" s="19">
        <v>1</v>
      </c>
      <c r="P38" s="19">
        <v>5</v>
      </c>
      <c r="Q38" s="19">
        <v>0</v>
      </c>
      <c r="R38" s="19">
        <v>0</v>
      </c>
      <c r="S38" s="19">
        <v>13</v>
      </c>
      <c r="T38" s="19">
        <v>0</v>
      </c>
      <c r="U38" s="19">
        <v>0</v>
      </c>
      <c r="V38" s="19">
        <v>0</v>
      </c>
      <c r="W38" s="19">
        <v>0</v>
      </c>
      <c r="X38" s="19">
        <v>0</v>
      </c>
      <c r="Y38" s="19">
        <v>0</v>
      </c>
      <c r="Z38" s="19">
        <v>0</v>
      </c>
      <c r="AA38" s="19">
        <v>0</v>
      </c>
      <c r="AB38" s="19">
        <v>0</v>
      </c>
      <c r="AC38" s="19">
        <v>0</v>
      </c>
      <c r="AD38" s="19">
        <v>0</v>
      </c>
      <c r="AE38" s="19">
        <v>0</v>
      </c>
      <c r="AF38" s="19">
        <v>0</v>
      </c>
      <c r="AG38" s="19">
        <v>0</v>
      </c>
      <c r="AH38" s="19">
        <v>0</v>
      </c>
      <c r="AI38" s="19">
        <v>0</v>
      </c>
      <c r="AJ38" s="19">
        <v>0</v>
      </c>
    </row>
    <row r="39" spans="2:36" ht="20.100000000000001" customHeight="1" thickBot="1" x14ac:dyDescent="0.25">
      <c r="B39" s="4" t="s">
        <v>223</v>
      </c>
      <c r="C39" s="19">
        <v>2</v>
      </c>
      <c r="D39" s="19">
        <v>14</v>
      </c>
      <c r="E39" s="19">
        <v>63</v>
      </c>
      <c r="F39" s="19">
        <v>65</v>
      </c>
      <c r="G39" s="19">
        <v>6</v>
      </c>
      <c r="H39" s="19">
        <v>62</v>
      </c>
      <c r="I39" s="19">
        <v>10</v>
      </c>
      <c r="J39" s="19">
        <v>222</v>
      </c>
      <c r="K39" s="19">
        <v>11</v>
      </c>
      <c r="L39" s="19">
        <v>0</v>
      </c>
      <c r="M39" s="19">
        <v>13</v>
      </c>
      <c r="N39" s="19">
        <v>0</v>
      </c>
      <c r="O39" s="19">
        <v>6</v>
      </c>
      <c r="P39" s="19">
        <v>18</v>
      </c>
      <c r="Q39" s="19">
        <v>3</v>
      </c>
      <c r="R39" s="19">
        <v>3</v>
      </c>
      <c r="S39" s="19">
        <v>54</v>
      </c>
      <c r="T39" s="19">
        <v>0</v>
      </c>
      <c r="U39" s="19">
        <v>0</v>
      </c>
      <c r="V39" s="19">
        <v>0</v>
      </c>
      <c r="W39" s="19">
        <v>0</v>
      </c>
      <c r="X39" s="19">
        <v>0</v>
      </c>
      <c r="Y39" s="19">
        <v>0</v>
      </c>
      <c r="Z39" s="19">
        <v>0</v>
      </c>
      <c r="AA39" s="19">
        <v>0</v>
      </c>
      <c r="AB39" s="19">
        <v>0</v>
      </c>
      <c r="AC39" s="19">
        <v>0</v>
      </c>
      <c r="AD39" s="19">
        <v>0</v>
      </c>
      <c r="AE39" s="19">
        <v>0</v>
      </c>
      <c r="AF39" s="19">
        <v>0</v>
      </c>
      <c r="AG39" s="19">
        <v>0</v>
      </c>
      <c r="AH39" s="19">
        <v>0</v>
      </c>
      <c r="AI39" s="19">
        <v>0</v>
      </c>
      <c r="AJ39" s="19">
        <v>0</v>
      </c>
    </row>
    <row r="40" spans="2:36" ht="20.100000000000001" customHeight="1" thickBot="1" x14ac:dyDescent="0.25">
      <c r="B40" s="4" t="s">
        <v>224</v>
      </c>
      <c r="C40" s="19">
        <v>4</v>
      </c>
      <c r="D40" s="19">
        <v>0</v>
      </c>
      <c r="E40" s="19">
        <v>68</v>
      </c>
      <c r="F40" s="19">
        <v>68</v>
      </c>
      <c r="G40" s="19">
        <v>0</v>
      </c>
      <c r="H40" s="19">
        <v>33</v>
      </c>
      <c r="I40" s="19">
        <v>32</v>
      </c>
      <c r="J40" s="19">
        <v>205</v>
      </c>
      <c r="K40" s="19">
        <v>26</v>
      </c>
      <c r="L40" s="19">
        <v>0</v>
      </c>
      <c r="M40" s="19">
        <v>19</v>
      </c>
      <c r="N40" s="19">
        <v>1</v>
      </c>
      <c r="O40" s="19">
        <v>8</v>
      </c>
      <c r="P40" s="19">
        <v>22</v>
      </c>
      <c r="Q40" s="19">
        <v>0</v>
      </c>
      <c r="R40" s="19">
        <v>5</v>
      </c>
      <c r="S40" s="19">
        <v>81</v>
      </c>
      <c r="T40" s="19">
        <v>0</v>
      </c>
      <c r="U40" s="19">
        <v>0</v>
      </c>
      <c r="V40" s="19">
        <v>4</v>
      </c>
      <c r="W40" s="19">
        <v>4</v>
      </c>
      <c r="X40" s="19">
        <v>0</v>
      </c>
      <c r="Y40" s="19">
        <v>2</v>
      </c>
      <c r="Z40" s="19">
        <v>0</v>
      </c>
      <c r="AA40" s="19">
        <v>10</v>
      </c>
      <c r="AB40" s="19">
        <v>0</v>
      </c>
      <c r="AC40" s="19">
        <v>0</v>
      </c>
      <c r="AD40" s="19">
        <v>0</v>
      </c>
      <c r="AE40" s="19">
        <v>0</v>
      </c>
      <c r="AF40" s="19">
        <v>0</v>
      </c>
      <c r="AG40" s="19">
        <v>0</v>
      </c>
      <c r="AH40" s="19">
        <v>0</v>
      </c>
      <c r="AI40" s="19">
        <v>0</v>
      </c>
      <c r="AJ40" s="19">
        <v>0</v>
      </c>
    </row>
    <row r="41" spans="2:36" ht="20.100000000000001" customHeight="1" thickBot="1" x14ac:dyDescent="0.25">
      <c r="B41" s="4" t="s">
        <v>225</v>
      </c>
      <c r="C41" s="19">
        <v>1</v>
      </c>
      <c r="D41" s="19">
        <v>2</v>
      </c>
      <c r="E41" s="19">
        <v>30</v>
      </c>
      <c r="F41" s="19">
        <v>19</v>
      </c>
      <c r="G41" s="19">
        <v>4</v>
      </c>
      <c r="H41" s="19">
        <v>0</v>
      </c>
      <c r="I41" s="19">
        <v>0</v>
      </c>
      <c r="J41" s="19">
        <v>56</v>
      </c>
      <c r="K41" s="19">
        <v>11</v>
      </c>
      <c r="L41" s="19">
        <v>0</v>
      </c>
      <c r="M41" s="19">
        <v>5</v>
      </c>
      <c r="N41" s="19">
        <v>0</v>
      </c>
      <c r="O41" s="19">
        <v>6</v>
      </c>
      <c r="P41" s="19">
        <v>11</v>
      </c>
      <c r="Q41" s="19">
        <v>0</v>
      </c>
      <c r="R41" s="19">
        <v>0</v>
      </c>
      <c r="S41" s="19">
        <v>33</v>
      </c>
      <c r="T41" s="19">
        <v>0</v>
      </c>
      <c r="U41" s="19">
        <v>0</v>
      </c>
      <c r="V41" s="19">
        <v>0</v>
      </c>
      <c r="W41" s="19">
        <v>0</v>
      </c>
      <c r="X41" s="19">
        <v>0</v>
      </c>
      <c r="Y41" s="19">
        <v>0</v>
      </c>
      <c r="Z41" s="19">
        <v>0</v>
      </c>
      <c r="AA41" s="19">
        <v>0</v>
      </c>
      <c r="AB41" s="19">
        <v>0</v>
      </c>
      <c r="AC41" s="19">
        <v>0</v>
      </c>
      <c r="AD41" s="19">
        <v>0</v>
      </c>
      <c r="AE41" s="19">
        <v>0</v>
      </c>
      <c r="AF41" s="19">
        <v>0</v>
      </c>
      <c r="AG41" s="19">
        <v>0</v>
      </c>
      <c r="AH41" s="19">
        <v>0</v>
      </c>
      <c r="AI41" s="19">
        <v>0</v>
      </c>
      <c r="AJ41" s="19">
        <v>0</v>
      </c>
    </row>
    <row r="42" spans="2:36" ht="20.100000000000001" customHeight="1" thickBot="1" x14ac:dyDescent="0.25">
      <c r="B42" s="4" t="s">
        <v>226</v>
      </c>
      <c r="C42" s="19">
        <v>0</v>
      </c>
      <c r="D42" s="19">
        <v>0</v>
      </c>
      <c r="E42" s="19">
        <v>23</v>
      </c>
      <c r="F42" s="19">
        <v>23</v>
      </c>
      <c r="G42" s="19">
        <v>0</v>
      </c>
      <c r="H42" s="19">
        <v>0</v>
      </c>
      <c r="I42" s="19">
        <v>0</v>
      </c>
      <c r="J42" s="19">
        <v>46</v>
      </c>
      <c r="K42" s="19">
        <v>5</v>
      </c>
      <c r="L42" s="19">
        <v>0</v>
      </c>
      <c r="M42" s="19">
        <v>5</v>
      </c>
      <c r="N42" s="19">
        <v>0</v>
      </c>
      <c r="O42" s="19">
        <v>0</v>
      </c>
      <c r="P42" s="19">
        <v>5</v>
      </c>
      <c r="Q42" s="19">
        <v>0</v>
      </c>
      <c r="R42" s="19">
        <v>0</v>
      </c>
      <c r="S42" s="19">
        <v>15</v>
      </c>
      <c r="T42" s="19">
        <v>0</v>
      </c>
      <c r="U42" s="19">
        <v>0</v>
      </c>
      <c r="V42" s="19">
        <v>0</v>
      </c>
      <c r="W42" s="19">
        <v>0</v>
      </c>
      <c r="X42" s="19">
        <v>0</v>
      </c>
      <c r="Y42" s="19">
        <v>0</v>
      </c>
      <c r="Z42" s="19">
        <v>0</v>
      </c>
      <c r="AA42" s="19">
        <v>0</v>
      </c>
      <c r="AB42" s="19">
        <v>0</v>
      </c>
      <c r="AC42" s="19">
        <v>0</v>
      </c>
      <c r="AD42" s="19">
        <v>0</v>
      </c>
      <c r="AE42" s="19">
        <v>0</v>
      </c>
      <c r="AF42" s="19">
        <v>0</v>
      </c>
      <c r="AG42" s="19">
        <v>0</v>
      </c>
      <c r="AH42" s="19">
        <v>0</v>
      </c>
      <c r="AI42" s="19">
        <v>0</v>
      </c>
      <c r="AJ42" s="19">
        <v>0</v>
      </c>
    </row>
    <row r="43" spans="2:36" ht="20.100000000000001" customHeight="1" thickBot="1" x14ac:dyDescent="0.25">
      <c r="B43" s="4" t="s">
        <v>227</v>
      </c>
      <c r="C43" s="19">
        <v>0</v>
      </c>
      <c r="D43" s="19">
        <v>0</v>
      </c>
      <c r="E43" s="19">
        <v>61</v>
      </c>
      <c r="F43" s="19">
        <v>61</v>
      </c>
      <c r="G43" s="19">
        <v>8</v>
      </c>
      <c r="H43" s="19">
        <v>34</v>
      </c>
      <c r="I43" s="19">
        <v>2</v>
      </c>
      <c r="J43" s="19">
        <v>166</v>
      </c>
      <c r="K43" s="19">
        <v>23</v>
      </c>
      <c r="L43" s="19">
        <v>6</v>
      </c>
      <c r="M43" s="19">
        <v>12</v>
      </c>
      <c r="N43" s="19">
        <v>1</v>
      </c>
      <c r="O43" s="19">
        <v>7</v>
      </c>
      <c r="P43" s="19">
        <v>24</v>
      </c>
      <c r="Q43" s="19">
        <v>0</v>
      </c>
      <c r="R43" s="19">
        <v>3</v>
      </c>
      <c r="S43" s="19">
        <v>76</v>
      </c>
      <c r="T43" s="19">
        <v>1</v>
      </c>
      <c r="U43" s="19">
        <v>0</v>
      </c>
      <c r="V43" s="19">
        <v>16</v>
      </c>
      <c r="W43" s="19">
        <v>16</v>
      </c>
      <c r="X43" s="19">
        <v>12</v>
      </c>
      <c r="Y43" s="19">
        <v>16</v>
      </c>
      <c r="Z43" s="19">
        <v>7</v>
      </c>
      <c r="AA43" s="19">
        <v>68</v>
      </c>
      <c r="AB43" s="19">
        <v>3</v>
      </c>
      <c r="AC43" s="19">
        <v>3</v>
      </c>
      <c r="AD43" s="19">
        <v>0</v>
      </c>
      <c r="AE43" s="19">
        <v>0</v>
      </c>
      <c r="AF43" s="19">
        <v>0</v>
      </c>
      <c r="AG43" s="19">
        <v>3</v>
      </c>
      <c r="AH43" s="19">
        <v>0</v>
      </c>
      <c r="AI43" s="19">
        <v>0</v>
      </c>
      <c r="AJ43" s="19">
        <v>9</v>
      </c>
    </row>
    <row r="44" spans="2:36" ht="20.100000000000001" customHeight="1" thickBot="1" x14ac:dyDescent="0.25">
      <c r="B44" s="4" t="s">
        <v>228</v>
      </c>
      <c r="C44" s="19">
        <v>10</v>
      </c>
      <c r="D44" s="19">
        <v>13</v>
      </c>
      <c r="E44" s="19">
        <v>352</v>
      </c>
      <c r="F44" s="19">
        <v>353</v>
      </c>
      <c r="G44" s="19">
        <v>4</v>
      </c>
      <c r="H44" s="19">
        <v>29</v>
      </c>
      <c r="I44" s="19">
        <v>10</v>
      </c>
      <c r="J44" s="19">
        <v>771</v>
      </c>
      <c r="K44" s="19">
        <v>59</v>
      </c>
      <c r="L44" s="19">
        <v>1</v>
      </c>
      <c r="M44" s="19">
        <v>69</v>
      </c>
      <c r="N44" s="19">
        <v>17</v>
      </c>
      <c r="O44" s="19">
        <v>42</v>
      </c>
      <c r="P44" s="19">
        <v>95</v>
      </c>
      <c r="Q44" s="19">
        <v>2</v>
      </c>
      <c r="R44" s="19">
        <v>31</v>
      </c>
      <c r="S44" s="19">
        <v>316</v>
      </c>
      <c r="T44" s="19">
        <v>2</v>
      </c>
      <c r="U44" s="19">
        <v>0</v>
      </c>
      <c r="V44" s="19">
        <v>0</v>
      </c>
      <c r="W44" s="19">
        <v>0</v>
      </c>
      <c r="X44" s="19">
        <v>0</v>
      </c>
      <c r="Y44" s="19">
        <v>0</v>
      </c>
      <c r="Z44" s="19">
        <v>0</v>
      </c>
      <c r="AA44" s="19">
        <v>2</v>
      </c>
      <c r="AB44" s="19">
        <v>0</v>
      </c>
      <c r="AC44" s="19">
        <v>0</v>
      </c>
      <c r="AD44" s="19">
        <v>0</v>
      </c>
      <c r="AE44" s="19">
        <v>0</v>
      </c>
      <c r="AF44" s="19">
        <v>0</v>
      </c>
      <c r="AG44" s="19">
        <v>0</v>
      </c>
      <c r="AH44" s="19">
        <v>0</v>
      </c>
      <c r="AI44" s="19">
        <v>0</v>
      </c>
      <c r="AJ44" s="19">
        <v>0</v>
      </c>
    </row>
    <row r="45" spans="2:36" ht="20.100000000000001" customHeight="1" thickBot="1" x14ac:dyDescent="0.25">
      <c r="B45" s="4" t="s">
        <v>229</v>
      </c>
      <c r="C45" s="19">
        <v>0</v>
      </c>
      <c r="D45" s="19">
        <v>0</v>
      </c>
      <c r="E45" s="19">
        <v>48</v>
      </c>
      <c r="F45" s="19">
        <v>57</v>
      </c>
      <c r="G45" s="19">
        <v>6</v>
      </c>
      <c r="H45" s="19">
        <v>4</v>
      </c>
      <c r="I45" s="19">
        <v>0</v>
      </c>
      <c r="J45" s="19">
        <v>115</v>
      </c>
      <c r="K45" s="19">
        <v>3</v>
      </c>
      <c r="L45" s="19">
        <v>0</v>
      </c>
      <c r="M45" s="19">
        <v>3</v>
      </c>
      <c r="N45" s="19">
        <v>2</v>
      </c>
      <c r="O45" s="19">
        <v>2</v>
      </c>
      <c r="P45" s="19">
        <v>8</v>
      </c>
      <c r="Q45" s="19">
        <v>0</v>
      </c>
      <c r="R45" s="19">
        <v>0</v>
      </c>
      <c r="S45" s="19">
        <v>18</v>
      </c>
      <c r="T45" s="19">
        <v>1</v>
      </c>
      <c r="U45" s="19">
        <v>0</v>
      </c>
      <c r="V45" s="19">
        <v>0</v>
      </c>
      <c r="W45" s="19">
        <v>0</v>
      </c>
      <c r="X45" s="19">
        <v>0</v>
      </c>
      <c r="Y45" s="19">
        <v>0</v>
      </c>
      <c r="Z45" s="19">
        <v>0</v>
      </c>
      <c r="AA45" s="19">
        <v>1</v>
      </c>
      <c r="AB45" s="19">
        <v>0</v>
      </c>
      <c r="AC45" s="19">
        <v>0</v>
      </c>
      <c r="AD45" s="19">
        <v>0</v>
      </c>
      <c r="AE45" s="19">
        <v>0</v>
      </c>
      <c r="AF45" s="19">
        <v>0</v>
      </c>
      <c r="AG45" s="19">
        <v>0</v>
      </c>
      <c r="AH45" s="19">
        <v>0</v>
      </c>
      <c r="AI45" s="19">
        <v>0</v>
      </c>
      <c r="AJ45" s="19">
        <v>0</v>
      </c>
    </row>
    <row r="46" spans="2:36" ht="20.100000000000001" customHeight="1" thickBot="1" x14ac:dyDescent="0.25">
      <c r="B46" s="4" t="s">
        <v>230</v>
      </c>
      <c r="C46" s="19">
        <v>5</v>
      </c>
      <c r="D46" s="19">
        <v>0</v>
      </c>
      <c r="E46" s="19">
        <v>44</v>
      </c>
      <c r="F46" s="19">
        <v>52</v>
      </c>
      <c r="G46" s="19">
        <v>0</v>
      </c>
      <c r="H46" s="19">
        <v>26</v>
      </c>
      <c r="I46" s="19">
        <v>0</v>
      </c>
      <c r="J46" s="19">
        <v>127</v>
      </c>
      <c r="K46" s="19">
        <v>3</v>
      </c>
      <c r="L46" s="19">
        <v>0</v>
      </c>
      <c r="M46" s="19">
        <v>35</v>
      </c>
      <c r="N46" s="19">
        <v>0</v>
      </c>
      <c r="O46" s="19">
        <v>1</v>
      </c>
      <c r="P46" s="19">
        <v>14</v>
      </c>
      <c r="Q46" s="19">
        <v>0</v>
      </c>
      <c r="R46" s="19">
        <v>2</v>
      </c>
      <c r="S46" s="19">
        <v>55</v>
      </c>
      <c r="T46" s="19">
        <v>0</v>
      </c>
      <c r="U46" s="19">
        <v>0</v>
      </c>
      <c r="V46" s="19">
        <v>6</v>
      </c>
      <c r="W46" s="19">
        <v>6</v>
      </c>
      <c r="X46" s="19">
        <v>1</v>
      </c>
      <c r="Y46" s="19">
        <v>2</v>
      </c>
      <c r="Z46" s="19">
        <v>0</v>
      </c>
      <c r="AA46" s="19">
        <v>15</v>
      </c>
      <c r="AB46" s="19">
        <v>1</v>
      </c>
      <c r="AC46" s="19">
        <v>0</v>
      </c>
      <c r="AD46" s="19">
        <v>0</v>
      </c>
      <c r="AE46" s="19">
        <v>0</v>
      </c>
      <c r="AF46" s="19">
        <v>0</v>
      </c>
      <c r="AG46" s="19">
        <v>0</v>
      </c>
      <c r="AH46" s="19">
        <v>0</v>
      </c>
      <c r="AI46" s="19">
        <v>0</v>
      </c>
      <c r="AJ46" s="19">
        <v>1</v>
      </c>
    </row>
    <row r="47" spans="2:36" ht="20.100000000000001" customHeight="1" thickBot="1" x14ac:dyDescent="0.25">
      <c r="B47" s="4" t="s">
        <v>231</v>
      </c>
      <c r="C47" s="19">
        <v>3</v>
      </c>
      <c r="D47" s="19">
        <v>0</v>
      </c>
      <c r="E47" s="19">
        <v>79</v>
      </c>
      <c r="F47" s="19">
        <v>79</v>
      </c>
      <c r="G47" s="19">
        <v>1</v>
      </c>
      <c r="H47" s="19">
        <v>16</v>
      </c>
      <c r="I47" s="19">
        <v>3</v>
      </c>
      <c r="J47" s="19">
        <v>181</v>
      </c>
      <c r="K47" s="19">
        <v>15</v>
      </c>
      <c r="L47" s="19">
        <v>0</v>
      </c>
      <c r="M47" s="19">
        <v>23</v>
      </c>
      <c r="N47" s="19">
        <v>0</v>
      </c>
      <c r="O47" s="19">
        <v>11</v>
      </c>
      <c r="P47" s="19">
        <v>19</v>
      </c>
      <c r="Q47" s="19">
        <v>7</v>
      </c>
      <c r="R47" s="19">
        <v>0</v>
      </c>
      <c r="S47" s="19">
        <v>75</v>
      </c>
      <c r="T47" s="19">
        <v>1</v>
      </c>
      <c r="U47" s="19">
        <v>0</v>
      </c>
      <c r="V47" s="19">
        <v>7</v>
      </c>
      <c r="W47" s="19">
        <v>7</v>
      </c>
      <c r="X47" s="19">
        <v>0</v>
      </c>
      <c r="Y47" s="19">
        <v>0</v>
      </c>
      <c r="Z47" s="19">
        <v>0</v>
      </c>
      <c r="AA47" s="19">
        <v>15</v>
      </c>
      <c r="AB47" s="19">
        <v>2</v>
      </c>
      <c r="AC47" s="19">
        <v>0</v>
      </c>
      <c r="AD47" s="19">
        <v>2</v>
      </c>
      <c r="AE47" s="19">
        <v>0</v>
      </c>
      <c r="AF47" s="19">
        <v>0</v>
      </c>
      <c r="AG47" s="19">
        <v>2</v>
      </c>
      <c r="AH47" s="19">
        <v>0</v>
      </c>
      <c r="AI47" s="19">
        <v>0</v>
      </c>
      <c r="AJ47" s="19">
        <v>6</v>
      </c>
    </row>
    <row r="48" spans="2:36" ht="20.100000000000001" customHeight="1" thickBot="1" x14ac:dyDescent="0.25">
      <c r="B48" s="4" t="s">
        <v>232</v>
      </c>
      <c r="C48" s="19">
        <v>7</v>
      </c>
      <c r="D48" s="19">
        <v>110</v>
      </c>
      <c r="E48" s="19">
        <v>320</v>
      </c>
      <c r="F48" s="19">
        <v>318</v>
      </c>
      <c r="G48" s="19">
        <v>10</v>
      </c>
      <c r="H48" s="19">
        <v>124</v>
      </c>
      <c r="I48" s="19">
        <v>9</v>
      </c>
      <c r="J48" s="19">
        <v>898</v>
      </c>
      <c r="K48" s="19">
        <v>98</v>
      </c>
      <c r="L48" s="19">
        <v>36</v>
      </c>
      <c r="M48" s="19">
        <v>71</v>
      </c>
      <c r="N48" s="19">
        <v>1</v>
      </c>
      <c r="O48" s="19">
        <v>81</v>
      </c>
      <c r="P48" s="19">
        <v>98</v>
      </c>
      <c r="Q48" s="19">
        <v>1</v>
      </c>
      <c r="R48" s="19">
        <v>9</v>
      </c>
      <c r="S48" s="19">
        <v>395</v>
      </c>
      <c r="T48" s="19">
        <v>2</v>
      </c>
      <c r="U48" s="19">
        <v>34</v>
      </c>
      <c r="V48" s="19">
        <v>38</v>
      </c>
      <c r="W48" s="19">
        <v>38</v>
      </c>
      <c r="X48" s="19">
        <v>0</v>
      </c>
      <c r="Y48" s="19">
        <v>23</v>
      </c>
      <c r="Z48" s="19">
        <v>0</v>
      </c>
      <c r="AA48" s="19">
        <v>135</v>
      </c>
      <c r="AB48" s="19">
        <v>0</v>
      </c>
      <c r="AC48" s="19">
        <v>0</v>
      </c>
      <c r="AD48" s="19">
        <v>0</v>
      </c>
      <c r="AE48" s="19">
        <v>0</v>
      </c>
      <c r="AF48" s="19">
        <v>0</v>
      </c>
      <c r="AG48" s="19">
        <v>0</v>
      </c>
      <c r="AH48" s="19">
        <v>0</v>
      </c>
      <c r="AI48" s="19">
        <v>0</v>
      </c>
      <c r="AJ48" s="19">
        <v>0</v>
      </c>
    </row>
    <row r="49" spans="2:36" ht="20.100000000000001" customHeight="1" thickBot="1" x14ac:dyDescent="0.25">
      <c r="B49" s="4" t="s">
        <v>233</v>
      </c>
      <c r="C49" s="19">
        <v>1</v>
      </c>
      <c r="D49" s="19">
        <v>0</v>
      </c>
      <c r="E49" s="19">
        <v>59</v>
      </c>
      <c r="F49" s="19">
        <v>59</v>
      </c>
      <c r="G49" s="19">
        <v>1</v>
      </c>
      <c r="H49" s="19">
        <v>0</v>
      </c>
      <c r="I49" s="19">
        <v>8</v>
      </c>
      <c r="J49" s="19">
        <v>128</v>
      </c>
      <c r="K49" s="19">
        <v>12</v>
      </c>
      <c r="L49" s="19">
        <v>0</v>
      </c>
      <c r="M49" s="19">
        <v>21</v>
      </c>
      <c r="N49" s="19">
        <v>1</v>
      </c>
      <c r="O49" s="19">
        <v>14</v>
      </c>
      <c r="P49" s="19">
        <v>18</v>
      </c>
      <c r="Q49" s="19">
        <v>5</v>
      </c>
      <c r="R49" s="19">
        <v>0</v>
      </c>
      <c r="S49" s="19">
        <v>71</v>
      </c>
      <c r="T49" s="19">
        <v>4</v>
      </c>
      <c r="U49" s="19">
        <v>0</v>
      </c>
      <c r="V49" s="19">
        <v>15</v>
      </c>
      <c r="W49" s="19">
        <v>15</v>
      </c>
      <c r="X49" s="19">
        <v>0</v>
      </c>
      <c r="Y49" s="19">
        <v>0</v>
      </c>
      <c r="Z49" s="19">
        <v>8</v>
      </c>
      <c r="AA49" s="19">
        <v>42</v>
      </c>
      <c r="AB49" s="19">
        <v>0</v>
      </c>
      <c r="AC49" s="19">
        <v>0</v>
      </c>
      <c r="AD49" s="19">
        <v>1</v>
      </c>
      <c r="AE49" s="19">
        <v>0</v>
      </c>
      <c r="AF49" s="19">
        <v>0</v>
      </c>
      <c r="AG49" s="19">
        <v>0</v>
      </c>
      <c r="AH49" s="19">
        <v>3</v>
      </c>
      <c r="AI49" s="19">
        <v>0</v>
      </c>
      <c r="AJ49" s="19">
        <v>4</v>
      </c>
    </row>
    <row r="50" spans="2:36" ht="20.100000000000001" customHeight="1" thickBot="1" x14ac:dyDescent="0.25">
      <c r="B50" s="4" t="s">
        <v>234</v>
      </c>
      <c r="C50" s="19">
        <v>3</v>
      </c>
      <c r="D50" s="19">
        <v>14</v>
      </c>
      <c r="E50" s="19">
        <v>267</v>
      </c>
      <c r="F50" s="19">
        <v>275</v>
      </c>
      <c r="G50" s="19">
        <v>16</v>
      </c>
      <c r="H50" s="19">
        <v>29</v>
      </c>
      <c r="I50" s="19">
        <v>5</v>
      </c>
      <c r="J50" s="19">
        <v>609</v>
      </c>
      <c r="K50" s="19">
        <v>85</v>
      </c>
      <c r="L50" s="19">
        <v>2</v>
      </c>
      <c r="M50" s="19">
        <v>84</v>
      </c>
      <c r="N50" s="19">
        <v>1</v>
      </c>
      <c r="O50" s="19">
        <v>40</v>
      </c>
      <c r="P50" s="19">
        <v>86</v>
      </c>
      <c r="Q50" s="19">
        <v>13</v>
      </c>
      <c r="R50" s="19">
        <v>23</v>
      </c>
      <c r="S50" s="19">
        <v>334</v>
      </c>
      <c r="T50" s="19">
        <v>16</v>
      </c>
      <c r="U50" s="19">
        <v>89</v>
      </c>
      <c r="V50" s="19">
        <v>221</v>
      </c>
      <c r="W50" s="19">
        <v>208</v>
      </c>
      <c r="X50" s="19">
        <v>5</v>
      </c>
      <c r="Y50" s="19">
        <v>81</v>
      </c>
      <c r="Z50" s="19">
        <v>85</v>
      </c>
      <c r="AA50" s="19">
        <v>705</v>
      </c>
      <c r="AB50" s="19">
        <v>10</v>
      </c>
      <c r="AC50" s="19">
        <v>0</v>
      </c>
      <c r="AD50" s="19">
        <v>2</v>
      </c>
      <c r="AE50" s="19">
        <v>0</v>
      </c>
      <c r="AF50" s="19">
        <v>0</v>
      </c>
      <c r="AG50" s="19">
        <v>12</v>
      </c>
      <c r="AH50" s="19">
        <v>0</v>
      </c>
      <c r="AI50" s="19">
        <v>6</v>
      </c>
      <c r="AJ50" s="19">
        <v>30</v>
      </c>
    </row>
    <row r="51" spans="2:36" ht="20.100000000000001" customHeight="1" thickBot="1" x14ac:dyDescent="0.25">
      <c r="B51" s="4" t="s">
        <v>235</v>
      </c>
      <c r="C51" s="19">
        <v>1</v>
      </c>
      <c r="D51" s="19">
        <v>8</v>
      </c>
      <c r="E51" s="19">
        <v>81</v>
      </c>
      <c r="F51" s="19">
        <v>92</v>
      </c>
      <c r="G51" s="19">
        <v>12</v>
      </c>
      <c r="H51" s="19">
        <v>55</v>
      </c>
      <c r="I51" s="19">
        <v>2</v>
      </c>
      <c r="J51" s="19">
        <v>251</v>
      </c>
      <c r="K51" s="19">
        <v>28</v>
      </c>
      <c r="L51" s="19">
        <v>0</v>
      </c>
      <c r="M51" s="19">
        <v>9</v>
      </c>
      <c r="N51" s="19">
        <v>0</v>
      </c>
      <c r="O51" s="19">
        <v>19</v>
      </c>
      <c r="P51" s="19">
        <v>28</v>
      </c>
      <c r="Q51" s="19">
        <v>0</v>
      </c>
      <c r="R51" s="19">
        <v>2</v>
      </c>
      <c r="S51" s="19">
        <v>86</v>
      </c>
      <c r="T51" s="19">
        <v>1</v>
      </c>
      <c r="U51" s="19">
        <v>0</v>
      </c>
      <c r="V51" s="19">
        <v>6</v>
      </c>
      <c r="W51" s="19">
        <v>4</v>
      </c>
      <c r="X51" s="19">
        <v>0</v>
      </c>
      <c r="Y51" s="19">
        <v>3</v>
      </c>
      <c r="Z51" s="19">
        <v>0</v>
      </c>
      <c r="AA51" s="19">
        <v>14</v>
      </c>
      <c r="AB51" s="19">
        <v>1</v>
      </c>
      <c r="AC51" s="19">
        <v>0</v>
      </c>
      <c r="AD51" s="19">
        <v>0</v>
      </c>
      <c r="AE51" s="19">
        <v>0</v>
      </c>
      <c r="AF51" s="19">
        <v>1</v>
      </c>
      <c r="AG51" s="19">
        <v>1</v>
      </c>
      <c r="AH51" s="19">
        <v>0</v>
      </c>
      <c r="AI51" s="19">
        <v>0</v>
      </c>
      <c r="AJ51" s="19">
        <v>3</v>
      </c>
    </row>
    <row r="52" spans="2:36" ht="20.100000000000001" customHeight="1" thickBot="1" x14ac:dyDescent="0.25">
      <c r="B52" s="4" t="s">
        <v>236</v>
      </c>
      <c r="C52" s="19">
        <v>2</v>
      </c>
      <c r="D52" s="19">
        <v>0</v>
      </c>
      <c r="E52" s="19">
        <v>53</v>
      </c>
      <c r="F52" s="19">
        <v>54</v>
      </c>
      <c r="G52" s="19">
        <v>1</v>
      </c>
      <c r="H52" s="19">
        <v>5</v>
      </c>
      <c r="I52" s="19">
        <v>3</v>
      </c>
      <c r="J52" s="19">
        <v>118</v>
      </c>
      <c r="K52" s="19">
        <v>5</v>
      </c>
      <c r="L52" s="19">
        <v>0</v>
      </c>
      <c r="M52" s="19">
        <v>1</v>
      </c>
      <c r="N52" s="19">
        <v>0</v>
      </c>
      <c r="O52" s="19">
        <v>7</v>
      </c>
      <c r="P52" s="19">
        <v>14</v>
      </c>
      <c r="Q52" s="19">
        <v>0</v>
      </c>
      <c r="R52" s="19">
        <v>12</v>
      </c>
      <c r="S52" s="19">
        <v>39</v>
      </c>
      <c r="T52" s="19">
        <v>2</v>
      </c>
      <c r="U52" s="19">
        <v>0</v>
      </c>
      <c r="V52" s="19">
        <v>8</v>
      </c>
      <c r="W52" s="19">
        <v>8</v>
      </c>
      <c r="X52" s="19">
        <v>6</v>
      </c>
      <c r="Y52" s="19">
        <v>0</v>
      </c>
      <c r="Z52" s="19">
        <v>0</v>
      </c>
      <c r="AA52" s="19">
        <v>24</v>
      </c>
      <c r="AB52" s="19">
        <v>0</v>
      </c>
      <c r="AC52" s="19">
        <v>0</v>
      </c>
      <c r="AD52" s="19">
        <v>0</v>
      </c>
      <c r="AE52" s="19">
        <v>0</v>
      </c>
      <c r="AF52" s="19">
        <v>0</v>
      </c>
      <c r="AG52" s="19">
        <v>0</v>
      </c>
      <c r="AH52" s="19">
        <v>0</v>
      </c>
      <c r="AI52" s="19">
        <v>0</v>
      </c>
      <c r="AJ52" s="19">
        <v>0</v>
      </c>
    </row>
    <row r="53" spans="2:36" ht="20.100000000000001" customHeight="1" thickBot="1" x14ac:dyDescent="0.25">
      <c r="B53" s="4" t="s">
        <v>237</v>
      </c>
      <c r="C53" s="19">
        <v>27</v>
      </c>
      <c r="D53" s="19">
        <v>2</v>
      </c>
      <c r="E53" s="19">
        <v>148</v>
      </c>
      <c r="F53" s="19">
        <v>152</v>
      </c>
      <c r="G53" s="19">
        <v>52</v>
      </c>
      <c r="H53" s="19">
        <v>17</v>
      </c>
      <c r="I53" s="19">
        <v>11</v>
      </c>
      <c r="J53" s="19">
        <v>409</v>
      </c>
      <c r="K53" s="19">
        <v>19</v>
      </c>
      <c r="L53" s="19">
        <v>3</v>
      </c>
      <c r="M53" s="19">
        <v>12</v>
      </c>
      <c r="N53" s="19">
        <v>15</v>
      </c>
      <c r="O53" s="19">
        <v>15</v>
      </c>
      <c r="P53" s="19">
        <v>35</v>
      </c>
      <c r="Q53" s="19">
        <v>0</v>
      </c>
      <c r="R53" s="19">
        <v>3</v>
      </c>
      <c r="S53" s="19">
        <v>102</v>
      </c>
      <c r="T53" s="19">
        <v>12</v>
      </c>
      <c r="U53" s="19">
        <v>4</v>
      </c>
      <c r="V53" s="19">
        <v>1</v>
      </c>
      <c r="W53" s="19">
        <v>1</v>
      </c>
      <c r="X53" s="19">
        <v>0</v>
      </c>
      <c r="Y53" s="19">
        <v>0</v>
      </c>
      <c r="Z53" s="19">
        <v>0</v>
      </c>
      <c r="AA53" s="19">
        <v>18</v>
      </c>
      <c r="AB53" s="19">
        <v>0</v>
      </c>
      <c r="AC53" s="19">
        <v>0</v>
      </c>
      <c r="AD53" s="19">
        <v>0</v>
      </c>
      <c r="AE53" s="19">
        <v>0</v>
      </c>
      <c r="AF53" s="19">
        <v>0</v>
      </c>
      <c r="AG53" s="19">
        <v>0</v>
      </c>
      <c r="AH53" s="19">
        <v>0</v>
      </c>
      <c r="AI53" s="19">
        <v>0</v>
      </c>
      <c r="AJ53" s="19">
        <v>0</v>
      </c>
    </row>
    <row r="54" spans="2:36" ht="20.100000000000001" customHeight="1" thickBot="1" x14ac:dyDescent="0.25">
      <c r="B54" s="4" t="s">
        <v>238</v>
      </c>
      <c r="C54" s="19">
        <v>0</v>
      </c>
      <c r="D54" s="19">
        <v>0</v>
      </c>
      <c r="E54" s="19">
        <v>15</v>
      </c>
      <c r="F54" s="19">
        <v>22</v>
      </c>
      <c r="G54" s="19">
        <v>0</v>
      </c>
      <c r="H54" s="19">
        <v>0</v>
      </c>
      <c r="I54" s="19">
        <v>0</v>
      </c>
      <c r="J54" s="19">
        <v>37</v>
      </c>
      <c r="K54" s="19">
        <v>0</v>
      </c>
      <c r="L54" s="19">
        <v>0</v>
      </c>
      <c r="M54" s="19">
        <v>0</v>
      </c>
      <c r="N54" s="19">
        <v>0</v>
      </c>
      <c r="O54" s="19">
        <v>2</v>
      </c>
      <c r="P54" s="19">
        <v>2</v>
      </c>
      <c r="Q54" s="19">
        <v>0</v>
      </c>
      <c r="R54" s="19">
        <v>0</v>
      </c>
      <c r="S54" s="19">
        <v>4</v>
      </c>
      <c r="T54" s="19">
        <v>1</v>
      </c>
      <c r="U54" s="19">
        <v>0</v>
      </c>
      <c r="V54" s="19">
        <v>6</v>
      </c>
      <c r="W54" s="19">
        <v>6</v>
      </c>
      <c r="X54" s="19">
        <v>0</v>
      </c>
      <c r="Y54" s="19">
        <v>0</v>
      </c>
      <c r="Z54" s="19">
        <v>0</v>
      </c>
      <c r="AA54" s="19">
        <v>13</v>
      </c>
      <c r="AB54" s="19">
        <v>0</v>
      </c>
      <c r="AC54" s="19">
        <v>0</v>
      </c>
      <c r="AD54" s="19">
        <v>1</v>
      </c>
      <c r="AE54" s="19">
        <v>1</v>
      </c>
      <c r="AF54" s="19">
        <v>0</v>
      </c>
      <c r="AG54" s="19">
        <v>0</v>
      </c>
      <c r="AH54" s="19">
        <v>0</v>
      </c>
      <c r="AI54" s="19">
        <v>0</v>
      </c>
      <c r="AJ54" s="19">
        <v>2</v>
      </c>
    </row>
    <row r="55" spans="2:36" ht="20.100000000000001" customHeight="1" thickBot="1" x14ac:dyDescent="0.25">
      <c r="B55" s="4" t="s">
        <v>239</v>
      </c>
      <c r="C55" s="19">
        <v>0</v>
      </c>
      <c r="D55" s="19">
        <v>2</v>
      </c>
      <c r="E55" s="19">
        <v>20</v>
      </c>
      <c r="F55" s="19">
        <v>19</v>
      </c>
      <c r="G55" s="19">
        <v>2</v>
      </c>
      <c r="H55" s="19">
        <v>0</v>
      </c>
      <c r="I55" s="19">
        <v>1</v>
      </c>
      <c r="J55" s="19">
        <v>44</v>
      </c>
      <c r="K55" s="19">
        <v>7</v>
      </c>
      <c r="L55" s="19">
        <v>6</v>
      </c>
      <c r="M55" s="19">
        <v>2</v>
      </c>
      <c r="N55" s="19">
        <v>0</v>
      </c>
      <c r="O55" s="19">
        <v>0</v>
      </c>
      <c r="P55" s="19">
        <v>1</v>
      </c>
      <c r="Q55" s="19">
        <v>0</v>
      </c>
      <c r="R55" s="19">
        <v>6</v>
      </c>
      <c r="S55" s="19">
        <v>22</v>
      </c>
      <c r="T55" s="19">
        <v>2</v>
      </c>
      <c r="U55" s="19">
        <v>0</v>
      </c>
      <c r="V55" s="19">
        <v>25</v>
      </c>
      <c r="W55" s="19">
        <v>25</v>
      </c>
      <c r="X55" s="19">
        <v>0</v>
      </c>
      <c r="Y55" s="19">
        <v>0</v>
      </c>
      <c r="Z55" s="19">
        <v>1</v>
      </c>
      <c r="AA55" s="19">
        <v>53</v>
      </c>
      <c r="AB55" s="19">
        <v>0</v>
      </c>
      <c r="AC55" s="19">
        <v>0</v>
      </c>
      <c r="AD55" s="19">
        <v>0</v>
      </c>
      <c r="AE55" s="19">
        <v>1</v>
      </c>
      <c r="AF55" s="19">
        <v>6</v>
      </c>
      <c r="AG55" s="19">
        <v>1</v>
      </c>
      <c r="AH55" s="19">
        <v>0</v>
      </c>
      <c r="AI55" s="19">
        <v>0</v>
      </c>
      <c r="AJ55" s="19">
        <v>8</v>
      </c>
    </row>
    <row r="56" spans="2:36" ht="20.100000000000001" customHeight="1" thickBot="1" x14ac:dyDescent="0.25">
      <c r="B56" s="4" t="s">
        <v>240</v>
      </c>
      <c r="C56" s="19">
        <v>2</v>
      </c>
      <c r="D56" s="19">
        <v>0</v>
      </c>
      <c r="E56" s="19">
        <v>68</v>
      </c>
      <c r="F56" s="19">
        <v>67</v>
      </c>
      <c r="G56" s="19">
        <v>6</v>
      </c>
      <c r="H56" s="19">
        <v>4</v>
      </c>
      <c r="I56" s="19">
        <v>11</v>
      </c>
      <c r="J56" s="19">
        <v>158</v>
      </c>
      <c r="K56" s="19">
        <v>2</v>
      </c>
      <c r="L56" s="19">
        <v>0</v>
      </c>
      <c r="M56" s="19">
        <v>3</v>
      </c>
      <c r="N56" s="19">
        <v>1</v>
      </c>
      <c r="O56" s="19">
        <v>2</v>
      </c>
      <c r="P56" s="19">
        <v>3</v>
      </c>
      <c r="Q56" s="19">
        <v>0</v>
      </c>
      <c r="R56" s="19">
        <v>0</v>
      </c>
      <c r="S56" s="19">
        <v>11</v>
      </c>
      <c r="T56" s="19">
        <v>0</v>
      </c>
      <c r="U56" s="19">
        <v>0</v>
      </c>
      <c r="V56" s="19">
        <v>0</v>
      </c>
      <c r="W56" s="19">
        <v>0</v>
      </c>
      <c r="X56" s="19">
        <v>0</v>
      </c>
      <c r="Y56" s="19">
        <v>0</v>
      </c>
      <c r="Z56" s="19">
        <v>0</v>
      </c>
      <c r="AA56" s="19">
        <v>0</v>
      </c>
      <c r="AB56" s="19">
        <v>0</v>
      </c>
      <c r="AC56" s="19">
        <v>0</v>
      </c>
      <c r="AD56" s="19">
        <v>0</v>
      </c>
      <c r="AE56" s="19">
        <v>0</v>
      </c>
      <c r="AF56" s="19">
        <v>0</v>
      </c>
      <c r="AG56" s="19">
        <v>0</v>
      </c>
      <c r="AH56" s="19">
        <v>0</v>
      </c>
      <c r="AI56" s="19">
        <v>0</v>
      </c>
      <c r="AJ56" s="19">
        <v>0</v>
      </c>
    </row>
    <row r="57" spans="2:36" ht="20.100000000000001" customHeight="1" thickBot="1" x14ac:dyDescent="0.25">
      <c r="B57" s="4" t="s">
        <v>241</v>
      </c>
      <c r="C57" s="19">
        <v>11</v>
      </c>
      <c r="D57" s="19">
        <v>133</v>
      </c>
      <c r="E57" s="19">
        <v>532</v>
      </c>
      <c r="F57" s="19">
        <v>492</v>
      </c>
      <c r="G57" s="19">
        <v>28</v>
      </c>
      <c r="H57" s="19">
        <v>28</v>
      </c>
      <c r="I57" s="19">
        <v>48</v>
      </c>
      <c r="J57" s="19">
        <v>1272</v>
      </c>
      <c r="K57" s="19">
        <v>186</v>
      </c>
      <c r="L57" s="19">
        <v>1</v>
      </c>
      <c r="M57" s="19">
        <v>105</v>
      </c>
      <c r="N57" s="19">
        <v>26</v>
      </c>
      <c r="O57" s="19">
        <v>70</v>
      </c>
      <c r="P57" s="19">
        <v>142</v>
      </c>
      <c r="Q57" s="19">
        <v>3</v>
      </c>
      <c r="R57" s="19">
        <v>45</v>
      </c>
      <c r="S57" s="19">
        <v>578</v>
      </c>
      <c r="T57" s="19">
        <v>7</v>
      </c>
      <c r="U57" s="19">
        <v>7</v>
      </c>
      <c r="V57" s="19">
        <v>97</v>
      </c>
      <c r="W57" s="19">
        <v>94</v>
      </c>
      <c r="X57" s="19">
        <v>0</v>
      </c>
      <c r="Y57" s="19">
        <v>0</v>
      </c>
      <c r="Z57" s="19">
        <v>1</v>
      </c>
      <c r="AA57" s="19">
        <v>206</v>
      </c>
      <c r="AB57" s="19">
        <v>4</v>
      </c>
      <c r="AC57" s="19">
        <v>0</v>
      </c>
      <c r="AD57" s="19">
        <v>7</v>
      </c>
      <c r="AE57" s="19">
        <v>0</v>
      </c>
      <c r="AF57" s="19">
        <v>6</v>
      </c>
      <c r="AG57" s="19">
        <v>6</v>
      </c>
      <c r="AH57" s="19">
        <v>0</v>
      </c>
      <c r="AI57" s="19">
        <v>0</v>
      </c>
      <c r="AJ57" s="19">
        <v>23</v>
      </c>
    </row>
    <row r="58" spans="2:36" ht="20.100000000000001" customHeight="1" thickBot="1" x14ac:dyDescent="0.25">
      <c r="B58" s="4" t="s">
        <v>242</v>
      </c>
      <c r="C58" s="19">
        <v>2</v>
      </c>
      <c r="D58" s="19">
        <v>50</v>
      </c>
      <c r="E58" s="19">
        <v>197</v>
      </c>
      <c r="F58" s="19">
        <v>196</v>
      </c>
      <c r="G58" s="19">
        <v>16</v>
      </c>
      <c r="H58" s="19">
        <v>118</v>
      </c>
      <c r="I58" s="19">
        <v>28</v>
      </c>
      <c r="J58" s="19">
        <v>607</v>
      </c>
      <c r="K58" s="19">
        <v>85</v>
      </c>
      <c r="L58" s="19">
        <v>0</v>
      </c>
      <c r="M58" s="19">
        <v>98</v>
      </c>
      <c r="N58" s="19">
        <v>17</v>
      </c>
      <c r="O58" s="19">
        <v>50</v>
      </c>
      <c r="P58" s="19">
        <v>96</v>
      </c>
      <c r="Q58" s="19">
        <v>0</v>
      </c>
      <c r="R58" s="19">
        <v>51</v>
      </c>
      <c r="S58" s="19">
        <v>397</v>
      </c>
      <c r="T58" s="19">
        <v>23</v>
      </c>
      <c r="U58" s="19">
        <v>28</v>
      </c>
      <c r="V58" s="19">
        <v>101</v>
      </c>
      <c r="W58" s="19">
        <v>95</v>
      </c>
      <c r="X58" s="19">
        <v>0</v>
      </c>
      <c r="Y58" s="19">
        <v>67</v>
      </c>
      <c r="Z58" s="19">
        <v>0</v>
      </c>
      <c r="AA58" s="19">
        <v>314</v>
      </c>
      <c r="AB58" s="19">
        <v>12</v>
      </c>
      <c r="AC58" s="19">
        <v>0</v>
      </c>
      <c r="AD58" s="19">
        <v>12</v>
      </c>
      <c r="AE58" s="19">
        <v>0</v>
      </c>
      <c r="AF58" s="19">
        <v>1</v>
      </c>
      <c r="AG58" s="19">
        <v>12</v>
      </c>
      <c r="AH58" s="19">
        <v>0</v>
      </c>
      <c r="AI58" s="19">
        <v>8</v>
      </c>
      <c r="AJ58" s="19">
        <v>45</v>
      </c>
    </row>
    <row r="59" spans="2:36" ht="20.100000000000001" customHeight="1" thickBot="1" x14ac:dyDescent="0.25">
      <c r="B59" s="4" t="s">
        <v>243</v>
      </c>
      <c r="C59" s="19">
        <v>0</v>
      </c>
      <c r="D59" s="19">
        <v>23</v>
      </c>
      <c r="E59" s="19">
        <v>62</v>
      </c>
      <c r="F59" s="19">
        <v>62</v>
      </c>
      <c r="G59" s="19">
        <v>13</v>
      </c>
      <c r="H59" s="19">
        <v>28</v>
      </c>
      <c r="I59" s="19">
        <v>43</v>
      </c>
      <c r="J59" s="19">
        <v>231</v>
      </c>
      <c r="K59" s="19">
        <v>7</v>
      </c>
      <c r="L59" s="19">
        <v>0</v>
      </c>
      <c r="M59" s="19">
        <v>14</v>
      </c>
      <c r="N59" s="19">
        <v>0</v>
      </c>
      <c r="O59" s="19">
        <v>13</v>
      </c>
      <c r="P59" s="19">
        <v>10</v>
      </c>
      <c r="Q59" s="19">
        <v>0</v>
      </c>
      <c r="R59" s="19">
        <v>0</v>
      </c>
      <c r="S59" s="19">
        <v>44</v>
      </c>
      <c r="T59" s="19">
        <v>0</v>
      </c>
      <c r="U59" s="19">
        <v>0</v>
      </c>
      <c r="V59" s="19">
        <v>4</v>
      </c>
      <c r="W59" s="19">
        <v>4</v>
      </c>
      <c r="X59" s="19">
        <v>0</v>
      </c>
      <c r="Y59" s="19">
        <v>0</v>
      </c>
      <c r="Z59" s="19">
        <v>0</v>
      </c>
      <c r="AA59" s="19">
        <v>8</v>
      </c>
      <c r="AB59" s="19">
        <v>0</v>
      </c>
      <c r="AC59" s="19">
        <v>0</v>
      </c>
      <c r="AD59" s="19">
        <v>0</v>
      </c>
      <c r="AE59" s="19">
        <v>0</v>
      </c>
      <c r="AF59" s="19">
        <v>0</v>
      </c>
      <c r="AG59" s="19">
        <v>0</v>
      </c>
      <c r="AH59" s="19">
        <v>0</v>
      </c>
      <c r="AI59" s="19">
        <v>0</v>
      </c>
      <c r="AJ59" s="19">
        <v>0</v>
      </c>
    </row>
    <row r="60" spans="2:36" ht="20.100000000000001" customHeight="1" thickBot="1" x14ac:dyDescent="0.25">
      <c r="B60" s="4" t="s">
        <v>244</v>
      </c>
      <c r="C60" s="19">
        <v>0</v>
      </c>
      <c r="D60" s="19">
        <v>0</v>
      </c>
      <c r="E60" s="19">
        <v>33</v>
      </c>
      <c r="F60" s="19">
        <v>31</v>
      </c>
      <c r="G60" s="19">
        <v>0</v>
      </c>
      <c r="H60" s="19">
        <v>33</v>
      </c>
      <c r="I60" s="19">
        <v>0</v>
      </c>
      <c r="J60" s="19">
        <v>97</v>
      </c>
      <c r="K60" s="19">
        <v>3</v>
      </c>
      <c r="L60" s="19">
        <v>0</v>
      </c>
      <c r="M60" s="19">
        <v>3</v>
      </c>
      <c r="N60" s="19">
        <v>0</v>
      </c>
      <c r="O60" s="19">
        <v>0</v>
      </c>
      <c r="P60" s="19">
        <v>3</v>
      </c>
      <c r="Q60" s="19">
        <v>0</v>
      </c>
      <c r="R60" s="19">
        <v>0</v>
      </c>
      <c r="S60" s="19">
        <v>9</v>
      </c>
      <c r="T60" s="19">
        <v>0</v>
      </c>
      <c r="U60" s="19">
        <v>0</v>
      </c>
      <c r="V60" s="19">
        <v>0</v>
      </c>
      <c r="W60" s="19">
        <v>0</v>
      </c>
      <c r="X60" s="19">
        <v>0</v>
      </c>
      <c r="Y60" s="19">
        <v>0</v>
      </c>
      <c r="Z60" s="19">
        <v>0</v>
      </c>
      <c r="AA60" s="19">
        <v>0</v>
      </c>
      <c r="AB60" s="19">
        <v>0</v>
      </c>
      <c r="AC60" s="19">
        <v>0</v>
      </c>
      <c r="AD60" s="19">
        <v>0</v>
      </c>
      <c r="AE60" s="19">
        <v>0</v>
      </c>
      <c r="AF60" s="19">
        <v>0</v>
      </c>
      <c r="AG60" s="19">
        <v>0</v>
      </c>
      <c r="AH60" s="19">
        <v>0</v>
      </c>
      <c r="AI60" s="19">
        <v>0</v>
      </c>
      <c r="AJ60" s="19">
        <v>0</v>
      </c>
    </row>
    <row r="61" spans="2:36" ht="20.100000000000001" customHeight="1" thickBot="1" x14ac:dyDescent="0.25">
      <c r="B61" s="4" t="s">
        <v>270</v>
      </c>
      <c r="C61" s="19">
        <v>1</v>
      </c>
      <c r="D61" s="19">
        <v>4</v>
      </c>
      <c r="E61" s="19">
        <v>41</v>
      </c>
      <c r="F61" s="19">
        <v>39</v>
      </c>
      <c r="G61" s="19">
        <v>2</v>
      </c>
      <c r="H61" s="19">
        <v>5</v>
      </c>
      <c r="I61" s="19">
        <v>1</v>
      </c>
      <c r="J61" s="19">
        <v>93</v>
      </c>
      <c r="K61" s="19">
        <v>5</v>
      </c>
      <c r="L61" s="19">
        <v>0</v>
      </c>
      <c r="M61" s="19">
        <v>6</v>
      </c>
      <c r="N61" s="19">
        <v>0</v>
      </c>
      <c r="O61" s="19">
        <v>2</v>
      </c>
      <c r="P61" s="19">
        <v>6</v>
      </c>
      <c r="Q61" s="19">
        <v>0</v>
      </c>
      <c r="R61" s="19">
        <v>0</v>
      </c>
      <c r="S61" s="19">
        <v>19</v>
      </c>
      <c r="T61" s="19">
        <v>0</v>
      </c>
      <c r="U61" s="19">
        <v>0</v>
      </c>
      <c r="V61" s="19">
        <v>0</v>
      </c>
      <c r="W61" s="19">
        <v>0</v>
      </c>
      <c r="X61" s="19">
        <v>0</v>
      </c>
      <c r="Y61" s="19">
        <v>0</v>
      </c>
      <c r="Z61" s="19">
        <v>0</v>
      </c>
      <c r="AA61" s="19">
        <v>0</v>
      </c>
      <c r="AB61" s="19">
        <v>0</v>
      </c>
      <c r="AC61" s="19">
        <v>0</v>
      </c>
      <c r="AD61" s="19">
        <v>0</v>
      </c>
      <c r="AE61" s="19">
        <v>0</v>
      </c>
      <c r="AF61" s="19">
        <v>0</v>
      </c>
      <c r="AG61" s="19">
        <v>0</v>
      </c>
      <c r="AH61" s="19">
        <v>0</v>
      </c>
      <c r="AI61" s="19">
        <v>0</v>
      </c>
      <c r="AJ61" s="19">
        <v>0</v>
      </c>
    </row>
    <row r="62" spans="2:36" ht="20.100000000000001" customHeight="1" thickBot="1" x14ac:dyDescent="0.25">
      <c r="B62" s="4" t="s">
        <v>246</v>
      </c>
      <c r="C62" s="19">
        <v>11</v>
      </c>
      <c r="D62" s="19">
        <v>1</v>
      </c>
      <c r="E62" s="19">
        <v>84</v>
      </c>
      <c r="F62" s="19">
        <v>43</v>
      </c>
      <c r="G62" s="19">
        <v>0</v>
      </c>
      <c r="H62" s="19">
        <v>23</v>
      </c>
      <c r="I62" s="19">
        <v>1</v>
      </c>
      <c r="J62" s="19">
        <v>163</v>
      </c>
      <c r="K62" s="19">
        <v>0</v>
      </c>
      <c r="L62" s="19">
        <v>0</v>
      </c>
      <c r="M62" s="19">
        <v>6</v>
      </c>
      <c r="N62" s="19">
        <v>2</v>
      </c>
      <c r="O62" s="19">
        <v>9</v>
      </c>
      <c r="P62" s="19">
        <v>9</v>
      </c>
      <c r="Q62" s="19">
        <v>0</v>
      </c>
      <c r="R62" s="19">
        <v>0</v>
      </c>
      <c r="S62" s="19">
        <v>26</v>
      </c>
      <c r="T62" s="19">
        <v>0</v>
      </c>
      <c r="U62" s="19">
        <v>0</v>
      </c>
      <c r="V62" s="19">
        <v>1</v>
      </c>
      <c r="W62" s="19">
        <v>1</v>
      </c>
      <c r="X62" s="19">
        <v>0</v>
      </c>
      <c r="Y62" s="19">
        <v>1</v>
      </c>
      <c r="Z62" s="19">
        <v>0</v>
      </c>
      <c r="AA62" s="19">
        <v>3</v>
      </c>
      <c r="AB62" s="19">
        <v>0</v>
      </c>
      <c r="AC62" s="19">
        <v>0</v>
      </c>
      <c r="AD62" s="19">
        <v>1</v>
      </c>
      <c r="AE62" s="19">
        <v>0</v>
      </c>
      <c r="AF62" s="19">
        <v>1</v>
      </c>
      <c r="AG62" s="19">
        <v>1</v>
      </c>
      <c r="AH62" s="19">
        <v>0</v>
      </c>
      <c r="AI62" s="19">
        <v>0</v>
      </c>
      <c r="AJ62" s="19">
        <v>3</v>
      </c>
    </row>
    <row r="63" spans="2:36" ht="20.100000000000001" customHeight="1" thickBot="1" x14ac:dyDescent="0.25">
      <c r="B63" s="4" t="s">
        <v>247</v>
      </c>
      <c r="C63" s="19">
        <v>1</v>
      </c>
      <c r="D63" s="19">
        <v>0</v>
      </c>
      <c r="E63" s="19">
        <v>50</v>
      </c>
      <c r="F63" s="19">
        <v>50</v>
      </c>
      <c r="G63" s="19">
        <v>8</v>
      </c>
      <c r="H63" s="19">
        <v>14</v>
      </c>
      <c r="I63" s="19">
        <v>0</v>
      </c>
      <c r="J63" s="19">
        <v>123</v>
      </c>
      <c r="K63" s="19">
        <v>12</v>
      </c>
      <c r="L63" s="19">
        <v>0</v>
      </c>
      <c r="M63" s="19">
        <v>10</v>
      </c>
      <c r="N63" s="19">
        <v>0</v>
      </c>
      <c r="O63" s="19">
        <v>1</v>
      </c>
      <c r="P63" s="19">
        <v>11</v>
      </c>
      <c r="Q63" s="19">
        <v>0</v>
      </c>
      <c r="R63" s="19">
        <v>0</v>
      </c>
      <c r="S63" s="19">
        <v>34</v>
      </c>
      <c r="T63" s="19">
        <v>0</v>
      </c>
      <c r="U63" s="19">
        <v>0</v>
      </c>
      <c r="V63" s="19">
        <v>1</v>
      </c>
      <c r="W63" s="19">
        <v>1</v>
      </c>
      <c r="X63" s="19">
        <v>0</v>
      </c>
      <c r="Y63" s="19">
        <v>0</v>
      </c>
      <c r="Z63" s="19">
        <v>0</v>
      </c>
      <c r="AA63" s="19">
        <v>2</v>
      </c>
      <c r="AB63" s="19">
        <v>0</v>
      </c>
      <c r="AC63" s="19">
        <v>0</v>
      </c>
      <c r="AD63" s="19">
        <v>0</v>
      </c>
      <c r="AE63" s="19">
        <v>0</v>
      </c>
      <c r="AF63" s="19">
        <v>0</v>
      </c>
      <c r="AG63" s="19">
        <v>0</v>
      </c>
      <c r="AH63" s="19">
        <v>0</v>
      </c>
      <c r="AI63" s="19">
        <v>0</v>
      </c>
      <c r="AJ63" s="19">
        <v>0</v>
      </c>
    </row>
    <row r="64" spans="2:36" ht="20.100000000000001" customHeight="1" thickBot="1" x14ac:dyDescent="0.25">
      <c r="B64" s="7" t="s">
        <v>22</v>
      </c>
      <c r="C64" s="9">
        <f>SUM(C14:C63)</f>
        <v>176</v>
      </c>
      <c r="D64" s="9">
        <f t="shared" ref="D64:AJ64" si="0">SUM(D14:D63)</f>
        <v>590</v>
      </c>
      <c r="E64" s="9">
        <f t="shared" si="0"/>
        <v>4324</v>
      </c>
      <c r="F64" s="9">
        <f t="shared" si="0"/>
        <v>4463</v>
      </c>
      <c r="G64" s="9">
        <f t="shared" si="0"/>
        <v>467</v>
      </c>
      <c r="H64" s="9">
        <f t="shared" si="0"/>
        <v>1017</v>
      </c>
      <c r="I64" s="9">
        <f t="shared" si="0"/>
        <v>371</v>
      </c>
      <c r="J64" s="9">
        <f t="shared" si="0"/>
        <v>11408</v>
      </c>
      <c r="K64" s="9">
        <f t="shared" si="0"/>
        <v>1074</v>
      </c>
      <c r="L64" s="9">
        <f t="shared" si="0"/>
        <v>83</v>
      </c>
      <c r="M64" s="9">
        <f t="shared" si="0"/>
        <v>1041</v>
      </c>
      <c r="N64" s="9">
        <f t="shared" si="0"/>
        <v>113</v>
      </c>
      <c r="O64" s="9">
        <f t="shared" si="0"/>
        <v>619</v>
      </c>
      <c r="P64" s="9">
        <f t="shared" si="0"/>
        <v>1332</v>
      </c>
      <c r="Q64" s="9">
        <f t="shared" si="0"/>
        <v>49</v>
      </c>
      <c r="R64" s="9">
        <f t="shared" si="0"/>
        <v>370</v>
      </c>
      <c r="S64" s="9">
        <f t="shared" si="0"/>
        <v>4681</v>
      </c>
      <c r="T64" s="9">
        <f t="shared" si="0"/>
        <v>188</v>
      </c>
      <c r="U64" s="9">
        <f t="shared" si="0"/>
        <v>285</v>
      </c>
      <c r="V64" s="9">
        <f t="shared" si="0"/>
        <v>1403</v>
      </c>
      <c r="W64" s="9">
        <f t="shared" si="0"/>
        <v>1351</v>
      </c>
      <c r="X64" s="9">
        <f t="shared" si="0"/>
        <v>147</v>
      </c>
      <c r="Y64" s="9">
        <f t="shared" si="0"/>
        <v>433</v>
      </c>
      <c r="Z64" s="9">
        <f t="shared" si="0"/>
        <v>287</v>
      </c>
      <c r="AA64" s="9">
        <f t="shared" si="0"/>
        <v>4094</v>
      </c>
      <c r="AB64" s="9">
        <f t="shared" si="0"/>
        <v>50</v>
      </c>
      <c r="AC64" s="9">
        <f t="shared" si="0"/>
        <v>5</v>
      </c>
      <c r="AD64" s="9">
        <f t="shared" si="0"/>
        <v>42</v>
      </c>
      <c r="AE64" s="9">
        <f t="shared" si="0"/>
        <v>6</v>
      </c>
      <c r="AF64" s="9">
        <f t="shared" si="0"/>
        <v>33</v>
      </c>
      <c r="AG64" s="9">
        <f t="shared" si="0"/>
        <v>82</v>
      </c>
      <c r="AH64" s="9">
        <f t="shared" si="0"/>
        <v>5</v>
      </c>
      <c r="AI64" s="9">
        <f t="shared" si="0"/>
        <v>51</v>
      </c>
      <c r="AJ64" s="9">
        <f t="shared" si="0"/>
        <v>274</v>
      </c>
    </row>
    <row r="65" spans="3:3" x14ac:dyDescent="0.2">
      <c r="C65" s="49"/>
    </row>
  </sheetData>
  <mergeCells count="17">
    <mergeCell ref="AE12:AF12"/>
    <mergeCell ref="AG12:AH12"/>
    <mergeCell ref="AI12:AJ12"/>
    <mergeCell ref="U12:V12"/>
    <mergeCell ref="W12:X12"/>
    <mergeCell ref="Y12:Z12"/>
    <mergeCell ref="AA12:AB12"/>
    <mergeCell ref="AC12:AD12"/>
    <mergeCell ref="M12:N12"/>
    <mergeCell ref="O12:P12"/>
    <mergeCell ref="Q12:R12"/>
    <mergeCell ref="S12:T12"/>
    <mergeCell ref="C12:D12"/>
    <mergeCell ref="E12:F12"/>
    <mergeCell ref="G12:H12"/>
    <mergeCell ref="I12:J12"/>
    <mergeCell ref="K12:L12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2:J67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8" width="17.125" customWidth="1"/>
    <col min="9" max="9" width="18.125" bestFit="1" customWidth="1"/>
    <col min="10" max="10" width="21.125" bestFit="1" customWidth="1"/>
    <col min="15" max="15" width="12.75" customWidth="1"/>
  </cols>
  <sheetData>
    <row r="12" spans="2:10" ht="41.25" customHeight="1" x14ac:dyDescent="0.2">
      <c r="C12" s="91" t="s">
        <v>275</v>
      </c>
      <c r="D12" s="92"/>
      <c r="E12" s="92"/>
      <c r="F12" s="92"/>
      <c r="G12" s="92"/>
      <c r="H12" s="92"/>
      <c r="I12" s="92"/>
      <c r="J12" s="92"/>
    </row>
    <row r="13" spans="2:10" ht="72" thickBot="1" x14ac:dyDescent="0.25">
      <c r="C13" s="22" t="s">
        <v>193</v>
      </c>
      <c r="D13" s="34" t="s">
        <v>194</v>
      </c>
      <c r="E13" s="34" t="s">
        <v>195</v>
      </c>
      <c r="F13" s="34" t="s">
        <v>196</v>
      </c>
      <c r="G13" s="34" t="s">
        <v>197</v>
      </c>
      <c r="H13" s="22" t="s">
        <v>291</v>
      </c>
      <c r="I13" s="34" t="s">
        <v>276</v>
      </c>
      <c r="J13" s="34" t="s">
        <v>277</v>
      </c>
    </row>
    <row r="14" spans="2:10" ht="20.100000000000001" customHeight="1" thickBot="1" x14ac:dyDescent="0.25">
      <c r="B14" s="3" t="s">
        <v>198</v>
      </c>
      <c r="C14" s="18">
        <v>269</v>
      </c>
      <c r="D14" s="18">
        <v>116</v>
      </c>
      <c r="E14" s="18">
        <v>0</v>
      </c>
      <c r="F14" s="18">
        <v>153</v>
      </c>
      <c r="G14" s="18">
        <v>0</v>
      </c>
      <c r="H14" s="18">
        <v>0</v>
      </c>
      <c r="I14" s="18">
        <v>120</v>
      </c>
      <c r="J14" s="18">
        <v>149</v>
      </c>
    </row>
    <row r="15" spans="2:10" ht="20.100000000000001" customHeight="1" thickBot="1" x14ac:dyDescent="0.25">
      <c r="B15" s="4" t="s">
        <v>199</v>
      </c>
      <c r="C15" s="19">
        <v>318</v>
      </c>
      <c r="D15" s="19">
        <v>295</v>
      </c>
      <c r="E15" s="19">
        <v>0</v>
      </c>
      <c r="F15" s="19">
        <v>23</v>
      </c>
      <c r="G15" s="19">
        <v>0</v>
      </c>
      <c r="H15" s="19">
        <v>9</v>
      </c>
      <c r="I15" s="19">
        <v>282</v>
      </c>
      <c r="J15" s="19">
        <v>36</v>
      </c>
    </row>
    <row r="16" spans="2:10" ht="20.100000000000001" customHeight="1" thickBot="1" x14ac:dyDescent="0.25">
      <c r="B16" s="4" t="s">
        <v>200</v>
      </c>
      <c r="C16" s="19">
        <v>93</v>
      </c>
      <c r="D16" s="19">
        <v>78</v>
      </c>
      <c r="E16" s="19">
        <v>2</v>
      </c>
      <c r="F16" s="19">
        <v>13</v>
      </c>
      <c r="G16" s="19">
        <v>0</v>
      </c>
      <c r="H16" s="19">
        <v>0</v>
      </c>
      <c r="I16" s="19">
        <v>81</v>
      </c>
      <c r="J16" s="19">
        <v>12</v>
      </c>
    </row>
    <row r="17" spans="2:10" ht="20.100000000000001" customHeight="1" thickBot="1" x14ac:dyDescent="0.25">
      <c r="B17" s="4" t="s">
        <v>201</v>
      </c>
      <c r="C17" s="19">
        <v>283</v>
      </c>
      <c r="D17" s="19">
        <v>245</v>
      </c>
      <c r="E17" s="19">
        <v>0</v>
      </c>
      <c r="F17" s="19">
        <v>38</v>
      </c>
      <c r="G17" s="19">
        <v>0</v>
      </c>
      <c r="H17" s="19">
        <v>0</v>
      </c>
      <c r="I17" s="19">
        <v>238</v>
      </c>
      <c r="J17" s="19">
        <v>45</v>
      </c>
    </row>
    <row r="18" spans="2:10" ht="20.100000000000001" customHeight="1" thickBot="1" x14ac:dyDescent="0.25">
      <c r="B18" s="4" t="s">
        <v>202</v>
      </c>
      <c r="C18" s="19">
        <v>189</v>
      </c>
      <c r="D18" s="19">
        <v>130</v>
      </c>
      <c r="E18" s="19">
        <v>0</v>
      </c>
      <c r="F18" s="19">
        <v>59</v>
      </c>
      <c r="G18" s="19">
        <v>0</v>
      </c>
      <c r="H18" s="19">
        <v>0</v>
      </c>
      <c r="I18" s="19">
        <v>132</v>
      </c>
      <c r="J18" s="19">
        <v>57</v>
      </c>
    </row>
    <row r="19" spans="2:10" ht="20.100000000000001" customHeight="1" thickBot="1" x14ac:dyDescent="0.25">
      <c r="B19" s="4" t="s">
        <v>203</v>
      </c>
      <c r="C19" s="19">
        <v>141</v>
      </c>
      <c r="D19" s="19">
        <v>120</v>
      </c>
      <c r="E19" s="19">
        <v>11</v>
      </c>
      <c r="F19" s="19">
        <v>10</v>
      </c>
      <c r="G19" s="19">
        <v>0</v>
      </c>
      <c r="H19" s="19">
        <v>0</v>
      </c>
      <c r="I19" s="19">
        <v>124</v>
      </c>
      <c r="J19" s="19">
        <v>17</v>
      </c>
    </row>
    <row r="20" spans="2:10" ht="20.100000000000001" customHeight="1" thickBot="1" x14ac:dyDescent="0.25">
      <c r="B20" s="4" t="s">
        <v>204</v>
      </c>
      <c r="C20" s="19">
        <v>379</v>
      </c>
      <c r="D20" s="19">
        <v>214</v>
      </c>
      <c r="E20" s="19">
        <v>2</v>
      </c>
      <c r="F20" s="19">
        <v>163</v>
      </c>
      <c r="G20" s="19">
        <v>0</v>
      </c>
      <c r="H20" s="19">
        <v>2</v>
      </c>
      <c r="I20" s="19">
        <v>223</v>
      </c>
      <c r="J20" s="19">
        <v>156</v>
      </c>
    </row>
    <row r="21" spans="2:10" ht="20.100000000000001" customHeight="1" thickBot="1" x14ac:dyDescent="0.25">
      <c r="B21" s="4" t="s">
        <v>205</v>
      </c>
      <c r="C21" s="19">
        <v>481</v>
      </c>
      <c r="D21" s="19">
        <v>409</v>
      </c>
      <c r="E21" s="19">
        <v>7</v>
      </c>
      <c r="F21" s="19">
        <v>65</v>
      </c>
      <c r="G21" s="19">
        <v>0</v>
      </c>
      <c r="H21" s="19">
        <v>0</v>
      </c>
      <c r="I21" s="19">
        <v>402</v>
      </c>
      <c r="J21" s="19">
        <v>79</v>
      </c>
    </row>
    <row r="22" spans="2:10" ht="20.100000000000001" customHeight="1" thickBot="1" x14ac:dyDescent="0.25">
      <c r="B22" s="4" t="s">
        <v>206</v>
      </c>
      <c r="C22" s="19">
        <v>47</v>
      </c>
      <c r="D22" s="19">
        <v>30</v>
      </c>
      <c r="E22" s="19">
        <v>0</v>
      </c>
      <c r="F22" s="19">
        <v>17</v>
      </c>
      <c r="G22" s="19">
        <v>0</v>
      </c>
      <c r="H22" s="19">
        <v>1</v>
      </c>
      <c r="I22" s="19">
        <v>28</v>
      </c>
      <c r="J22" s="19">
        <v>19</v>
      </c>
    </row>
    <row r="23" spans="2:10" ht="20.100000000000001" customHeight="1" thickBot="1" x14ac:dyDescent="0.25">
      <c r="B23" s="4" t="s">
        <v>207</v>
      </c>
      <c r="C23" s="19">
        <v>19</v>
      </c>
      <c r="D23" s="19">
        <v>12</v>
      </c>
      <c r="E23" s="19">
        <v>0</v>
      </c>
      <c r="F23" s="19">
        <v>7</v>
      </c>
      <c r="G23" s="19">
        <v>0</v>
      </c>
      <c r="H23" s="19">
        <v>0</v>
      </c>
      <c r="I23" s="19">
        <v>13</v>
      </c>
      <c r="J23" s="19">
        <v>6</v>
      </c>
    </row>
    <row r="24" spans="2:10" ht="20.100000000000001" customHeight="1" thickBot="1" x14ac:dyDescent="0.25">
      <c r="B24" s="4" t="s">
        <v>208</v>
      </c>
      <c r="C24" s="19">
        <v>148</v>
      </c>
      <c r="D24" s="19">
        <v>88</v>
      </c>
      <c r="E24" s="19">
        <v>0</v>
      </c>
      <c r="F24" s="19">
        <v>60</v>
      </c>
      <c r="G24" s="19">
        <v>0</v>
      </c>
      <c r="H24" s="19">
        <v>0</v>
      </c>
      <c r="I24" s="19">
        <v>93</v>
      </c>
      <c r="J24" s="19">
        <v>55</v>
      </c>
    </row>
    <row r="25" spans="2:10" ht="20.100000000000001" customHeight="1" thickBot="1" x14ac:dyDescent="0.25">
      <c r="B25" s="4" t="s">
        <v>209</v>
      </c>
      <c r="C25" s="19">
        <v>202</v>
      </c>
      <c r="D25" s="19">
        <v>160</v>
      </c>
      <c r="E25" s="19">
        <v>2</v>
      </c>
      <c r="F25" s="19">
        <v>40</v>
      </c>
      <c r="G25" s="19">
        <v>0</v>
      </c>
      <c r="H25" s="19">
        <v>5</v>
      </c>
      <c r="I25" s="19">
        <v>162</v>
      </c>
      <c r="J25" s="19">
        <v>40</v>
      </c>
    </row>
    <row r="26" spans="2:10" ht="20.100000000000001" customHeight="1" thickBot="1" x14ac:dyDescent="0.25">
      <c r="B26" s="4" t="s">
        <v>210</v>
      </c>
      <c r="C26" s="19">
        <v>343</v>
      </c>
      <c r="D26" s="19">
        <v>183</v>
      </c>
      <c r="E26" s="19">
        <v>9</v>
      </c>
      <c r="F26" s="19">
        <v>149</v>
      </c>
      <c r="G26" s="19">
        <v>2</v>
      </c>
      <c r="H26" s="19">
        <v>0</v>
      </c>
      <c r="I26" s="19">
        <v>180</v>
      </c>
      <c r="J26" s="19">
        <v>163</v>
      </c>
    </row>
    <row r="27" spans="2:10" ht="20.100000000000001" customHeight="1" thickBot="1" x14ac:dyDescent="0.25">
      <c r="B27" s="4" t="s">
        <v>211</v>
      </c>
      <c r="C27" s="19">
        <v>273</v>
      </c>
      <c r="D27" s="19">
        <v>212</v>
      </c>
      <c r="E27" s="19">
        <v>3</v>
      </c>
      <c r="F27" s="19">
        <v>58</v>
      </c>
      <c r="G27" s="19">
        <v>0</v>
      </c>
      <c r="H27" s="19">
        <v>4</v>
      </c>
      <c r="I27" s="19">
        <v>221</v>
      </c>
      <c r="J27" s="19">
        <v>52</v>
      </c>
    </row>
    <row r="28" spans="2:10" ht="20.100000000000001" customHeight="1" thickBot="1" x14ac:dyDescent="0.25">
      <c r="B28" s="4" t="s">
        <v>212</v>
      </c>
      <c r="C28" s="19">
        <v>237</v>
      </c>
      <c r="D28" s="19">
        <v>182</v>
      </c>
      <c r="E28" s="19">
        <v>3</v>
      </c>
      <c r="F28" s="19">
        <v>49</v>
      </c>
      <c r="G28" s="19">
        <v>3</v>
      </c>
      <c r="H28" s="19">
        <v>0</v>
      </c>
      <c r="I28" s="19">
        <v>182</v>
      </c>
      <c r="J28" s="19">
        <v>55</v>
      </c>
    </row>
    <row r="29" spans="2:10" ht="20.100000000000001" customHeight="1" thickBot="1" x14ac:dyDescent="0.25">
      <c r="B29" s="5" t="s">
        <v>213</v>
      </c>
      <c r="C29" s="27">
        <v>93</v>
      </c>
      <c r="D29" s="27">
        <v>67</v>
      </c>
      <c r="E29" s="27">
        <v>1</v>
      </c>
      <c r="F29" s="27">
        <v>25</v>
      </c>
      <c r="G29" s="27">
        <v>0</v>
      </c>
      <c r="H29" s="27">
        <v>1</v>
      </c>
      <c r="I29" s="27">
        <v>65</v>
      </c>
      <c r="J29" s="27">
        <v>28</v>
      </c>
    </row>
    <row r="30" spans="2:10" ht="20.100000000000001" customHeight="1" thickBot="1" x14ac:dyDescent="0.25">
      <c r="B30" s="6" t="s">
        <v>214</v>
      </c>
      <c r="C30" s="29">
        <v>26</v>
      </c>
      <c r="D30" s="29">
        <v>21</v>
      </c>
      <c r="E30" s="29">
        <v>0</v>
      </c>
      <c r="F30" s="29">
        <v>5</v>
      </c>
      <c r="G30" s="29">
        <v>0</v>
      </c>
      <c r="H30" s="29">
        <v>0</v>
      </c>
      <c r="I30" s="29">
        <v>22</v>
      </c>
      <c r="J30" s="29">
        <v>4</v>
      </c>
    </row>
    <row r="31" spans="2:10" ht="20.100000000000001" customHeight="1" thickBot="1" x14ac:dyDescent="0.25">
      <c r="B31" s="4" t="s">
        <v>215</v>
      </c>
      <c r="C31" s="29">
        <v>77</v>
      </c>
      <c r="D31" s="29">
        <v>43</v>
      </c>
      <c r="E31" s="29">
        <v>0</v>
      </c>
      <c r="F31" s="29">
        <v>34</v>
      </c>
      <c r="G31" s="29">
        <v>0</v>
      </c>
      <c r="H31" s="29">
        <v>0</v>
      </c>
      <c r="I31" s="29">
        <v>42</v>
      </c>
      <c r="J31" s="29">
        <v>35</v>
      </c>
    </row>
    <row r="32" spans="2:10" ht="20.100000000000001" customHeight="1" thickBot="1" x14ac:dyDescent="0.25">
      <c r="B32" s="4" t="s">
        <v>216</v>
      </c>
      <c r="C32" s="28">
        <v>58</v>
      </c>
      <c r="D32" s="28">
        <v>47</v>
      </c>
      <c r="E32" s="28">
        <v>0</v>
      </c>
      <c r="F32" s="28">
        <v>11</v>
      </c>
      <c r="G32" s="28">
        <v>0</v>
      </c>
      <c r="H32" s="28">
        <v>3</v>
      </c>
      <c r="I32" s="28">
        <v>46</v>
      </c>
      <c r="J32" s="28">
        <v>12</v>
      </c>
    </row>
    <row r="33" spans="2:10" ht="20.100000000000001" customHeight="1" thickBot="1" x14ac:dyDescent="0.25">
      <c r="B33" s="4" t="s">
        <v>217</v>
      </c>
      <c r="C33" s="19">
        <v>36</v>
      </c>
      <c r="D33" s="19">
        <v>28</v>
      </c>
      <c r="E33" s="19">
        <v>0</v>
      </c>
      <c r="F33" s="19">
        <v>8</v>
      </c>
      <c r="G33" s="19">
        <v>0</v>
      </c>
      <c r="H33" s="19">
        <v>0</v>
      </c>
      <c r="I33" s="19">
        <v>32</v>
      </c>
      <c r="J33" s="19">
        <v>4</v>
      </c>
    </row>
    <row r="34" spans="2:10" ht="20.100000000000001" customHeight="1" thickBot="1" x14ac:dyDescent="0.25">
      <c r="B34" s="4" t="s">
        <v>218</v>
      </c>
      <c r="C34" s="19">
        <v>27</v>
      </c>
      <c r="D34" s="19">
        <v>22</v>
      </c>
      <c r="E34" s="19">
        <v>0</v>
      </c>
      <c r="F34" s="19">
        <v>5</v>
      </c>
      <c r="G34" s="19">
        <v>0</v>
      </c>
      <c r="H34" s="19">
        <v>0</v>
      </c>
      <c r="I34" s="19">
        <v>23</v>
      </c>
      <c r="J34" s="19">
        <v>4</v>
      </c>
    </row>
    <row r="35" spans="2:10" ht="20.100000000000001" customHeight="1" thickBot="1" x14ac:dyDescent="0.25">
      <c r="B35" s="4" t="s">
        <v>219</v>
      </c>
      <c r="C35" s="19">
        <v>23</v>
      </c>
      <c r="D35" s="19">
        <v>12</v>
      </c>
      <c r="E35" s="19">
        <v>0</v>
      </c>
      <c r="F35" s="19">
        <v>11</v>
      </c>
      <c r="G35" s="19">
        <v>0</v>
      </c>
      <c r="H35" s="19">
        <v>0</v>
      </c>
      <c r="I35" s="19">
        <v>13</v>
      </c>
      <c r="J35" s="19">
        <v>10</v>
      </c>
    </row>
    <row r="36" spans="2:10" ht="20.100000000000001" customHeight="1" thickBot="1" x14ac:dyDescent="0.25">
      <c r="B36" s="4" t="s">
        <v>220</v>
      </c>
      <c r="C36" s="19">
        <v>21</v>
      </c>
      <c r="D36" s="19">
        <v>10</v>
      </c>
      <c r="E36" s="19">
        <v>0</v>
      </c>
      <c r="F36" s="19">
        <v>11</v>
      </c>
      <c r="G36" s="19">
        <v>0</v>
      </c>
      <c r="H36" s="19">
        <v>0</v>
      </c>
      <c r="I36" s="19">
        <v>10</v>
      </c>
      <c r="J36" s="19">
        <v>11</v>
      </c>
    </row>
    <row r="37" spans="2:10" ht="20.100000000000001" customHeight="1" thickBot="1" x14ac:dyDescent="0.25">
      <c r="B37" s="4" t="s">
        <v>221</v>
      </c>
      <c r="C37" s="19">
        <v>132</v>
      </c>
      <c r="D37" s="19">
        <v>92</v>
      </c>
      <c r="E37" s="19">
        <v>0</v>
      </c>
      <c r="F37" s="19">
        <v>40</v>
      </c>
      <c r="G37" s="19">
        <v>0</v>
      </c>
      <c r="H37" s="19">
        <v>0</v>
      </c>
      <c r="I37" s="19">
        <v>95</v>
      </c>
      <c r="J37" s="19">
        <v>37</v>
      </c>
    </row>
    <row r="38" spans="2:10" ht="20.100000000000001" customHeight="1" thickBot="1" x14ac:dyDescent="0.25">
      <c r="B38" s="4" t="s">
        <v>222</v>
      </c>
      <c r="C38" s="19">
        <v>26</v>
      </c>
      <c r="D38" s="19">
        <v>16</v>
      </c>
      <c r="E38" s="19">
        <v>0</v>
      </c>
      <c r="F38" s="19">
        <v>10</v>
      </c>
      <c r="G38" s="19">
        <v>0</v>
      </c>
      <c r="H38" s="19">
        <v>0</v>
      </c>
      <c r="I38" s="19">
        <v>16</v>
      </c>
      <c r="J38" s="19">
        <v>10</v>
      </c>
    </row>
    <row r="39" spans="2:10" ht="20.100000000000001" customHeight="1" thickBot="1" x14ac:dyDescent="0.25">
      <c r="B39" s="4" t="s">
        <v>223</v>
      </c>
      <c r="C39" s="19">
        <v>87</v>
      </c>
      <c r="D39" s="19">
        <v>61</v>
      </c>
      <c r="E39" s="19">
        <v>1</v>
      </c>
      <c r="F39" s="19">
        <v>25</v>
      </c>
      <c r="G39" s="19">
        <v>0</v>
      </c>
      <c r="H39" s="19">
        <v>0</v>
      </c>
      <c r="I39" s="19">
        <v>61</v>
      </c>
      <c r="J39" s="19">
        <v>26</v>
      </c>
    </row>
    <row r="40" spans="2:10" ht="20.100000000000001" customHeight="1" thickBot="1" x14ac:dyDescent="0.25">
      <c r="B40" s="4" t="s">
        <v>224</v>
      </c>
      <c r="C40" s="19">
        <v>111</v>
      </c>
      <c r="D40" s="19">
        <v>76</v>
      </c>
      <c r="E40" s="19">
        <v>5</v>
      </c>
      <c r="F40" s="19">
        <v>27</v>
      </c>
      <c r="G40" s="19">
        <v>3</v>
      </c>
      <c r="H40" s="19">
        <v>0</v>
      </c>
      <c r="I40" s="19">
        <v>75</v>
      </c>
      <c r="J40" s="19">
        <v>36</v>
      </c>
    </row>
    <row r="41" spans="2:10" ht="20.100000000000001" customHeight="1" thickBot="1" x14ac:dyDescent="0.25">
      <c r="B41" s="4" t="s">
        <v>225</v>
      </c>
      <c r="C41" s="19">
        <v>43</v>
      </c>
      <c r="D41" s="19">
        <v>24</v>
      </c>
      <c r="E41" s="19">
        <v>0</v>
      </c>
      <c r="F41" s="19">
        <v>19</v>
      </c>
      <c r="G41" s="19">
        <v>0</v>
      </c>
      <c r="H41" s="19">
        <v>0</v>
      </c>
      <c r="I41" s="19">
        <v>17</v>
      </c>
      <c r="J41" s="19">
        <v>26</v>
      </c>
    </row>
    <row r="42" spans="2:10" ht="20.100000000000001" customHeight="1" thickBot="1" x14ac:dyDescent="0.25">
      <c r="B42" s="4" t="s">
        <v>226</v>
      </c>
      <c r="C42" s="19">
        <v>36</v>
      </c>
      <c r="D42" s="19">
        <v>20</v>
      </c>
      <c r="E42" s="19">
        <v>1</v>
      </c>
      <c r="F42" s="19">
        <v>15</v>
      </c>
      <c r="G42" s="19">
        <v>0</v>
      </c>
      <c r="H42" s="19">
        <v>0</v>
      </c>
      <c r="I42" s="19">
        <v>22</v>
      </c>
      <c r="J42" s="19">
        <v>14</v>
      </c>
    </row>
    <row r="43" spans="2:10" ht="20.100000000000001" customHeight="1" thickBot="1" x14ac:dyDescent="0.25">
      <c r="B43" s="4" t="s">
        <v>227</v>
      </c>
      <c r="C43" s="19">
        <v>119</v>
      </c>
      <c r="D43" s="19">
        <v>85</v>
      </c>
      <c r="E43" s="19">
        <v>0</v>
      </c>
      <c r="F43" s="19">
        <v>34</v>
      </c>
      <c r="G43" s="19">
        <v>0</v>
      </c>
      <c r="H43" s="19">
        <v>0</v>
      </c>
      <c r="I43" s="19">
        <v>80</v>
      </c>
      <c r="J43" s="19">
        <v>39</v>
      </c>
    </row>
    <row r="44" spans="2:10" ht="20.100000000000001" customHeight="1" thickBot="1" x14ac:dyDescent="0.25">
      <c r="B44" s="4" t="s">
        <v>228</v>
      </c>
      <c r="C44" s="19">
        <v>802</v>
      </c>
      <c r="D44" s="19">
        <v>426</v>
      </c>
      <c r="E44" s="19">
        <v>41</v>
      </c>
      <c r="F44" s="19">
        <v>334</v>
      </c>
      <c r="G44" s="19">
        <v>1</v>
      </c>
      <c r="H44" s="19">
        <v>1</v>
      </c>
      <c r="I44" s="19">
        <v>434</v>
      </c>
      <c r="J44" s="19">
        <v>368</v>
      </c>
    </row>
    <row r="45" spans="2:10" ht="20.100000000000001" customHeight="1" thickBot="1" x14ac:dyDescent="0.25">
      <c r="B45" s="4" t="s">
        <v>229</v>
      </c>
      <c r="C45" s="19">
        <v>150</v>
      </c>
      <c r="D45" s="19">
        <v>87</v>
      </c>
      <c r="E45" s="19">
        <v>0</v>
      </c>
      <c r="F45" s="19">
        <v>63</v>
      </c>
      <c r="G45" s="19">
        <v>0</v>
      </c>
      <c r="H45" s="19">
        <v>0</v>
      </c>
      <c r="I45" s="19">
        <v>83</v>
      </c>
      <c r="J45" s="19">
        <v>67</v>
      </c>
    </row>
    <row r="46" spans="2:10" ht="20.100000000000001" customHeight="1" thickBot="1" x14ac:dyDescent="0.25">
      <c r="B46" s="4" t="s">
        <v>230</v>
      </c>
      <c r="C46" s="19">
        <v>95</v>
      </c>
      <c r="D46" s="19">
        <v>44</v>
      </c>
      <c r="E46" s="19">
        <v>0</v>
      </c>
      <c r="F46" s="19">
        <v>51</v>
      </c>
      <c r="G46" s="19">
        <v>0</v>
      </c>
      <c r="H46" s="19">
        <v>5</v>
      </c>
      <c r="I46" s="19">
        <v>46</v>
      </c>
      <c r="J46" s="19">
        <v>49</v>
      </c>
    </row>
    <row r="47" spans="2:10" ht="20.100000000000001" customHeight="1" thickBot="1" x14ac:dyDescent="0.25">
      <c r="B47" s="4" t="s">
        <v>231</v>
      </c>
      <c r="C47" s="19">
        <v>155</v>
      </c>
      <c r="D47" s="19">
        <v>91</v>
      </c>
      <c r="E47" s="19">
        <v>1</v>
      </c>
      <c r="F47" s="19">
        <v>63</v>
      </c>
      <c r="G47" s="19">
        <v>0</v>
      </c>
      <c r="H47" s="19">
        <v>0</v>
      </c>
      <c r="I47" s="19">
        <v>91</v>
      </c>
      <c r="J47" s="19">
        <v>64</v>
      </c>
    </row>
    <row r="48" spans="2:10" ht="20.100000000000001" customHeight="1" thickBot="1" x14ac:dyDescent="0.25">
      <c r="B48" s="4" t="s">
        <v>232</v>
      </c>
      <c r="C48" s="19">
        <v>514</v>
      </c>
      <c r="D48" s="19">
        <v>322</v>
      </c>
      <c r="E48" s="19">
        <v>0</v>
      </c>
      <c r="F48" s="19">
        <v>192</v>
      </c>
      <c r="G48" s="19">
        <v>0</v>
      </c>
      <c r="H48" s="19">
        <v>10</v>
      </c>
      <c r="I48" s="19">
        <v>323</v>
      </c>
      <c r="J48" s="19">
        <v>191</v>
      </c>
    </row>
    <row r="49" spans="2:10" ht="20.100000000000001" customHeight="1" thickBot="1" x14ac:dyDescent="0.25">
      <c r="B49" s="4" t="s">
        <v>233</v>
      </c>
      <c r="C49" s="19">
        <v>91</v>
      </c>
      <c r="D49" s="19">
        <v>57</v>
      </c>
      <c r="E49" s="19">
        <v>0</v>
      </c>
      <c r="F49" s="19">
        <v>34</v>
      </c>
      <c r="G49" s="19">
        <v>0</v>
      </c>
      <c r="H49" s="19">
        <v>0</v>
      </c>
      <c r="I49" s="19">
        <v>61</v>
      </c>
      <c r="J49" s="19">
        <v>30</v>
      </c>
    </row>
    <row r="50" spans="2:10" ht="20.100000000000001" customHeight="1" thickBot="1" x14ac:dyDescent="0.25">
      <c r="B50" s="4" t="s">
        <v>234</v>
      </c>
      <c r="C50" s="19">
        <v>716</v>
      </c>
      <c r="D50" s="19">
        <v>439</v>
      </c>
      <c r="E50" s="19">
        <v>3</v>
      </c>
      <c r="F50" s="19">
        <v>274</v>
      </c>
      <c r="G50" s="19">
        <v>0</v>
      </c>
      <c r="H50" s="19">
        <v>8</v>
      </c>
      <c r="I50" s="19">
        <v>440</v>
      </c>
      <c r="J50" s="19">
        <v>276</v>
      </c>
    </row>
    <row r="51" spans="2:10" ht="20.100000000000001" customHeight="1" thickBot="1" x14ac:dyDescent="0.25">
      <c r="B51" s="4" t="s">
        <v>235</v>
      </c>
      <c r="C51" s="19">
        <v>122</v>
      </c>
      <c r="D51" s="19">
        <v>110</v>
      </c>
      <c r="E51" s="19">
        <v>0</v>
      </c>
      <c r="F51" s="19">
        <v>12</v>
      </c>
      <c r="G51" s="19">
        <v>0</v>
      </c>
      <c r="H51" s="19">
        <v>6</v>
      </c>
      <c r="I51" s="19">
        <v>111</v>
      </c>
      <c r="J51" s="19">
        <v>11</v>
      </c>
    </row>
    <row r="52" spans="2:10" ht="20.100000000000001" customHeight="1" thickBot="1" x14ac:dyDescent="0.25">
      <c r="B52" s="4" t="s">
        <v>236</v>
      </c>
      <c r="C52" s="19">
        <v>78</v>
      </c>
      <c r="D52" s="19">
        <v>71</v>
      </c>
      <c r="E52" s="19">
        <v>1</v>
      </c>
      <c r="F52" s="19">
        <v>6</v>
      </c>
      <c r="G52" s="19">
        <v>0</v>
      </c>
      <c r="H52" s="19">
        <v>0</v>
      </c>
      <c r="I52" s="19">
        <v>66</v>
      </c>
      <c r="J52" s="19">
        <v>12</v>
      </c>
    </row>
    <row r="53" spans="2:10" ht="20.100000000000001" customHeight="1" thickBot="1" x14ac:dyDescent="0.25">
      <c r="B53" s="4" t="s">
        <v>237</v>
      </c>
      <c r="C53" s="19">
        <v>200</v>
      </c>
      <c r="D53" s="19">
        <v>159</v>
      </c>
      <c r="E53" s="19">
        <v>1</v>
      </c>
      <c r="F53" s="19">
        <v>40</v>
      </c>
      <c r="G53" s="19">
        <v>0</v>
      </c>
      <c r="H53" s="19">
        <v>14</v>
      </c>
      <c r="I53" s="19">
        <v>171</v>
      </c>
      <c r="J53" s="19">
        <v>29</v>
      </c>
    </row>
    <row r="54" spans="2:10" ht="20.100000000000001" customHeight="1" thickBot="1" x14ac:dyDescent="0.25">
      <c r="B54" s="4" t="s">
        <v>238</v>
      </c>
      <c r="C54" s="19">
        <v>52</v>
      </c>
      <c r="D54" s="19">
        <v>38</v>
      </c>
      <c r="E54" s="19">
        <v>0</v>
      </c>
      <c r="F54" s="19">
        <v>14</v>
      </c>
      <c r="G54" s="19">
        <v>0</v>
      </c>
      <c r="H54" s="19">
        <v>0</v>
      </c>
      <c r="I54" s="19">
        <v>42</v>
      </c>
      <c r="J54" s="19">
        <v>10</v>
      </c>
    </row>
    <row r="55" spans="2:10" ht="20.100000000000001" customHeight="1" thickBot="1" x14ac:dyDescent="0.25">
      <c r="B55" s="4" t="s">
        <v>239</v>
      </c>
      <c r="C55" s="19">
        <v>55</v>
      </c>
      <c r="D55" s="19">
        <v>43</v>
      </c>
      <c r="E55" s="19">
        <v>0</v>
      </c>
      <c r="F55" s="19">
        <v>12</v>
      </c>
      <c r="G55" s="19">
        <v>0</v>
      </c>
      <c r="H55" s="19">
        <v>1</v>
      </c>
      <c r="I55" s="19">
        <v>49</v>
      </c>
      <c r="J55" s="19">
        <v>6</v>
      </c>
    </row>
    <row r="56" spans="2:10" ht="20.100000000000001" customHeight="1" thickBot="1" x14ac:dyDescent="0.25">
      <c r="B56" s="4" t="s">
        <v>240</v>
      </c>
      <c r="C56" s="19">
        <v>144</v>
      </c>
      <c r="D56" s="19">
        <v>115</v>
      </c>
      <c r="E56" s="19">
        <v>0</v>
      </c>
      <c r="F56" s="19">
        <v>28</v>
      </c>
      <c r="G56" s="19">
        <v>1</v>
      </c>
      <c r="H56" s="19">
        <v>6</v>
      </c>
      <c r="I56" s="19">
        <v>123</v>
      </c>
      <c r="J56" s="19">
        <v>21</v>
      </c>
    </row>
    <row r="57" spans="2:10" ht="20.100000000000001" customHeight="1" thickBot="1" x14ac:dyDescent="0.25">
      <c r="B57" s="4" t="s">
        <v>241</v>
      </c>
      <c r="C57" s="19">
        <v>1375</v>
      </c>
      <c r="D57" s="19">
        <v>754</v>
      </c>
      <c r="E57" s="19">
        <v>8</v>
      </c>
      <c r="F57" s="19">
        <v>607</v>
      </c>
      <c r="G57" s="19">
        <v>6</v>
      </c>
      <c r="H57" s="19">
        <v>6</v>
      </c>
      <c r="I57" s="19">
        <v>754</v>
      </c>
      <c r="J57" s="19">
        <v>621</v>
      </c>
    </row>
    <row r="58" spans="2:10" ht="20.100000000000001" customHeight="1" thickBot="1" x14ac:dyDescent="0.25">
      <c r="B58" s="4" t="s">
        <v>242</v>
      </c>
      <c r="C58" s="19">
        <v>393</v>
      </c>
      <c r="D58" s="19">
        <v>258</v>
      </c>
      <c r="E58" s="19">
        <v>3</v>
      </c>
      <c r="F58" s="19">
        <v>132</v>
      </c>
      <c r="G58" s="19">
        <v>0</v>
      </c>
      <c r="H58" s="19">
        <v>3</v>
      </c>
      <c r="I58" s="19">
        <v>258</v>
      </c>
      <c r="J58" s="19">
        <v>135</v>
      </c>
    </row>
    <row r="59" spans="2:10" ht="20.100000000000001" customHeight="1" thickBot="1" x14ac:dyDescent="0.25">
      <c r="B59" s="4" t="s">
        <v>243</v>
      </c>
      <c r="C59" s="19">
        <v>98</v>
      </c>
      <c r="D59" s="19">
        <v>39</v>
      </c>
      <c r="E59" s="19">
        <v>10</v>
      </c>
      <c r="F59" s="19">
        <v>45</v>
      </c>
      <c r="G59" s="19">
        <v>4</v>
      </c>
      <c r="H59" s="19">
        <v>2</v>
      </c>
      <c r="I59" s="19">
        <v>45</v>
      </c>
      <c r="J59" s="19">
        <v>53</v>
      </c>
    </row>
    <row r="60" spans="2:10" ht="20.100000000000001" customHeight="1" thickBot="1" x14ac:dyDescent="0.25">
      <c r="B60" s="4" t="s">
        <v>244</v>
      </c>
      <c r="C60" s="19">
        <v>42</v>
      </c>
      <c r="D60" s="19">
        <v>16</v>
      </c>
      <c r="E60" s="19">
        <v>0</v>
      </c>
      <c r="F60" s="19">
        <v>26</v>
      </c>
      <c r="G60" s="19">
        <v>0</v>
      </c>
      <c r="H60" s="19">
        <v>0</v>
      </c>
      <c r="I60" s="19">
        <v>20</v>
      </c>
      <c r="J60" s="19">
        <v>22</v>
      </c>
    </row>
    <row r="61" spans="2:10" ht="20.100000000000001" customHeight="1" thickBot="1" x14ac:dyDescent="0.25">
      <c r="B61" s="4" t="s">
        <v>270</v>
      </c>
      <c r="C61" s="19">
        <v>56</v>
      </c>
      <c r="D61" s="19">
        <v>27</v>
      </c>
      <c r="E61" s="19">
        <v>3</v>
      </c>
      <c r="F61" s="19">
        <v>26</v>
      </c>
      <c r="G61" s="19">
        <v>0</v>
      </c>
      <c r="H61" s="19">
        <v>0</v>
      </c>
      <c r="I61" s="19">
        <v>34</v>
      </c>
      <c r="J61" s="19">
        <v>22</v>
      </c>
    </row>
    <row r="62" spans="2:10" ht="20.100000000000001" customHeight="1" thickBot="1" x14ac:dyDescent="0.25">
      <c r="B62" s="4" t="s">
        <v>246</v>
      </c>
      <c r="C62" s="19">
        <v>159</v>
      </c>
      <c r="D62" s="19">
        <v>100</v>
      </c>
      <c r="E62" s="19">
        <v>0</v>
      </c>
      <c r="F62" s="19">
        <v>59</v>
      </c>
      <c r="G62" s="19">
        <v>0</v>
      </c>
      <c r="H62" s="19">
        <v>1</v>
      </c>
      <c r="I62" s="19">
        <v>93</v>
      </c>
      <c r="J62" s="19">
        <v>66</v>
      </c>
    </row>
    <row r="63" spans="2:10" ht="20.100000000000001" customHeight="1" thickBot="1" x14ac:dyDescent="0.25">
      <c r="B63" s="4" t="s">
        <v>247</v>
      </c>
      <c r="C63" s="19">
        <v>57</v>
      </c>
      <c r="D63" s="19">
        <v>34</v>
      </c>
      <c r="E63" s="19">
        <v>0</v>
      </c>
      <c r="F63" s="19">
        <v>23</v>
      </c>
      <c r="G63" s="19">
        <v>0</v>
      </c>
      <c r="H63" s="19">
        <v>7</v>
      </c>
      <c r="I63" s="19">
        <v>41</v>
      </c>
      <c r="J63" s="19">
        <v>16</v>
      </c>
    </row>
    <row r="64" spans="2:10" ht="20.100000000000001" customHeight="1" thickBot="1" x14ac:dyDescent="0.25">
      <c r="B64" s="7" t="s">
        <v>22</v>
      </c>
      <c r="C64" s="9">
        <f>SUM(C14:C63)</f>
        <v>9691</v>
      </c>
      <c r="D64" s="9">
        <f t="shared" ref="D64:J64" si="0">SUM(D14:D63)</f>
        <v>6328</v>
      </c>
      <c r="E64" s="9">
        <f t="shared" si="0"/>
        <v>118</v>
      </c>
      <c r="F64" s="9">
        <f t="shared" si="0"/>
        <v>3225</v>
      </c>
      <c r="G64" s="9">
        <f t="shared" si="0"/>
        <v>20</v>
      </c>
      <c r="H64" s="9">
        <f>SUM(H14:H63)</f>
        <v>95</v>
      </c>
      <c r="I64" s="9">
        <f t="shared" si="0"/>
        <v>6385</v>
      </c>
      <c r="J64" s="9">
        <f t="shared" si="0"/>
        <v>3306</v>
      </c>
    </row>
    <row r="66" spans="2:6" x14ac:dyDescent="0.2">
      <c r="C66" s="49"/>
    </row>
    <row r="67" spans="2:6" ht="14.25" customHeight="1" x14ac:dyDescent="0.2">
      <c r="B67" s="93" t="s">
        <v>292</v>
      </c>
      <c r="C67" s="93"/>
      <c r="D67" s="93"/>
      <c r="E67" s="93"/>
      <c r="F67" s="93"/>
    </row>
  </sheetData>
  <mergeCells count="2">
    <mergeCell ref="C12:J12"/>
    <mergeCell ref="B67:F67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9:C61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24.5" customWidth="1"/>
    <col min="19" max="19" width="12.875" customWidth="1"/>
  </cols>
  <sheetData>
    <row r="9" spans="2:3" ht="41.25" customHeight="1" thickBot="1" x14ac:dyDescent="0.25">
      <c r="B9" s="91" t="s">
        <v>264</v>
      </c>
      <c r="C9" s="92"/>
    </row>
    <row r="10" spans="2:3" ht="20.100000000000001" customHeight="1" thickBot="1" x14ac:dyDescent="0.25">
      <c r="B10" s="3" t="s">
        <v>198</v>
      </c>
      <c r="C10" s="18">
        <v>119</v>
      </c>
    </row>
    <row r="11" spans="2:3" ht="20.100000000000001" customHeight="1" thickBot="1" x14ac:dyDescent="0.25">
      <c r="B11" s="4" t="s">
        <v>199</v>
      </c>
      <c r="C11" s="19">
        <v>188</v>
      </c>
    </row>
    <row r="12" spans="2:3" ht="20.100000000000001" customHeight="1" thickBot="1" x14ac:dyDescent="0.25">
      <c r="B12" s="4" t="s">
        <v>200</v>
      </c>
      <c r="C12" s="19">
        <v>187</v>
      </c>
    </row>
    <row r="13" spans="2:3" ht="20.100000000000001" customHeight="1" thickBot="1" x14ac:dyDescent="0.25">
      <c r="B13" s="4" t="s">
        <v>201</v>
      </c>
      <c r="C13" s="19">
        <v>146</v>
      </c>
    </row>
    <row r="14" spans="2:3" ht="20.100000000000001" customHeight="1" thickBot="1" x14ac:dyDescent="0.25">
      <c r="B14" s="4" t="s">
        <v>202</v>
      </c>
      <c r="C14" s="19">
        <v>96</v>
      </c>
    </row>
    <row r="15" spans="2:3" ht="20.100000000000001" customHeight="1" thickBot="1" x14ac:dyDescent="0.25">
      <c r="B15" s="4" t="s">
        <v>203</v>
      </c>
      <c r="C15" s="19">
        <v>90</v>
      </c>
    </row>
    <row r="16" spans="2:3" ht="20.100000000000001" customHeight="1" thickBot="1" x14ac:dyDescent="0.25">
      <c r="B16" s="4" t="s">
        <v>204</v>
      </c>
      <c r="C16" s="19">
        <v>115</v>
      </c>
    </row>
    <row r="17" spans="2:3" ht="20.100000000000001" customHeight="1" thickBot="1" x14ac:dyDescent="0.25">
      <c r="B17" s="4" t="s">
        <v>205</v>
      </c>
      <c r="C17" s="19">
        <v>138</v>
      </c>
    </row>
    <row r="18" spans="2:3" ht="20.100000000000001" customHeight="1" thickBot="1" x14ac:dyDescent="0.25">
      <c r="B18" s="4" t="s">
        <v>206</v>
      </c>
      <c r="C18" s="19">
        <v>43</v>
      </c>
    </row>
    <row r="19" spans="2:3" ht="20.100000000000001" customHeight="1" thickBot="1" x14ac:dyDescent="0.25">
      <c r="B19" s="4" t="s">
        <v>207</v>
      </c>
      <c r="C19" s="19">
        <v>18</v>
      </c>
    </row>
    <row r="20" spans="2:3" ht="20.100000000000001" customHeight="1" thickBot="1" x14ac:dyDescent="0.25">
      <c r="B20" s="4" t="s">
        <v>208</v>
      </c>
      <c r="C20" s="19">
        <v>91</v>
      </c>
    </row>
    <row r="21" spans="2:3" ht="20.100000000000001" customHeight="1" thickBot="1" x14ac:dyDescent="0.25">
      <c r="B21" s="4" t="s">
        <v>209</v>
      </c>
      <c r="C21" s="19">
        <v>125</v>
      </c>
    </row>
    <row r="22" spans="2:3" ht="20.100000000000001" customHeight="1" thickBot="1" x14ac:dyDescent="0.25">
      <c r="B22" s="4" t="s">
        <v>210</v>
      </c>
      <c r="C22" s="19">
        <v>175</v>
      </c>
    </row>
    <row r="23" spans="2:3" ht="20.100000000000001" customHeight="1" thickBot="1" x14ac:dyDescent="0.25">
      <c r="B23" s="4" t="s">
        <v>211</v>
      </c>
      <c r="C23" s="19">
        <v>347</v>
      </c>
    </row>
    <row r="24" spans="2:3" ht="20.100000000000001" customHeight="1" thickBot="1" x14ac:dyDescent="0.25">
      <c r="B24" s="4" t="s">
        <v>212</v>
      </c>
      <c r="C24" s="19">
        <v>216</v>
      </c>
    </row>
    <row r="25" spans="2:3" ht="20.100000000000001" customHeight="1" thickBot="1" x14ac:dyDescent="0.25">
      <c r="B25" s="5" t="s">
        <v>213</v>
      </c>
      <c r="C25" s="27">
        <v>55</v>
      </c>
    </row>
    <row r="26" spans="2:3" ht="20.100000000000001" customHeight="1" thickBot="1" x14ac:dyDescent="0.25">
      <c r="B26" s="6" t="s">
        <v>214</v>
      </c>
      <c r="C26" s="29">
        <v>3</v>
      </c>
    </row>
    <row r="27" spans="2:3" ht="20.100000000000001" customHeight="1" thickBot="1" x14ac:dyDescent="0.25">
      <c r="B27" s="4" t="s">
        <v>215</v>
      </c>
      <c r="C27" s="29">
        <v>31</v>
      </c>
    </row>
    <row r="28" spans="2:3" ht="20.100000000000001" customHeight="1" thickBot="1" x14ac:dyDescent="0.25">
      <c r="B28" s="4" t="s">
        <v>216</v>
      </c>
      <c r="C28" s="28">
        <v>47</v>
      </c>
    </row>
    <row r="29" spans="2:3" ht="20.100000000000001" customHeight="1" thickBot="1" x14ac:dyDescent="0.25">
      <c r="B29" s="4" t="s">
        <v>217</v>
      </c>
      <c r="C29" s="19">
        <v>12</v>
      </c>
    </row>
    <row r="30" spans="2:3" ht="20.100000000000001" customHeight="1" thickBot="1" x14ac:dyDescent="0.25">
      <c r="B30" s="4" t="s">
        <v>218</v>
      </c>
      <c r="C30" s="19">
        <v>3</v>
      </c>
    </row>
    <row r="31" spans="2:3" ht="20.100000000000001" customHeight="1" thickBot="1" x14ac:dyDescent="0.25">
      <c r="B31" s="4" t="s">
        <v>219</v>
      </c>
      <c r="C31" s="19">
        <v>14</v>
      </c>
    </row>
    <row r="32" spans="2:3" ht="20.100000000000001" customHeight="1" thickBot="1" x14ac:dyDescent="0.25">
      <c r="B32" s="4" t="s">
        <v>220</v>
      </c>
      <c r="C32" s="19">
        <v>7</v>
      </c>
    </row>
    <row r="33" spans="2:3" ht="20.100000000000001" customHeight="1" thickBot="1" x14ac:dyDescent="0.25">
      <c r="B33" s="4" t="s">
        <v>221</v>
      </c>
      <c r="C33" s="19">
        <v>6</v>
      </c>
    </row>
    <row r="34" spans="2:3" ht="20.100000000000001" customHeight="1" thickBot="1" x14ac:dyDescent="0.25">
      <c r="B34" s="4" t="s">
        <v>222</v>
      </c>
      <c r="C34" s="19">
        <v>0</v>
      </c>
    </row>
    <row r="35" spans="2:3" ht="20.100000000000001" customHeight="1" thickBot="1" x14ac:dyDescent="0.25">
      <c r="B35" s="4" t="s">
        <v>223</v>
      </c>
      <c r="C35" s="19">
        <v>11</v>
      </c>
    </row>
    <row r="36" spans="2:3" ht="20.100000000000001" customHeight="1" thickBot="1" x14ac:dyDescent="0.25">
      <c r="B36" s="4" t="s">
        <v>224</v>
      </c>
      <c r="C36" s="19">
        <v>72</v>
      </c>
    </row>
    <row r="37" spans="2:3" ht="20.100000000000001" customHeight="1" thickBot="1" x14ac:dyDescent="0.25">
      <c r="B37" s="4" t="s">
        <v>225</v>
      </c>
      <c r="C37" s="19">
        <v>7</v>
      </c>
    </row>
    <row r="38" spans="2:3" ht="20.100000000000001" customHeight="1" thickBot="1" x14ac:dyDescent="0.25">
      <c r="B38" s="4" t="s">
        <v>226</v>
      </c>
      <c r="C38" s="19">
        <v>21</v>
      </c>
    </row>
    <row r="39" spans="2:3" ht="20.100000000000001" customHeight="1" thickBot="1" x14ac:dyDescent="0.25">
      <c r="B39" s="4" t="s">
        <v>227</v>
      </c>
      <c r="C39" s="19">
        <v>107</v>
      </c>
    </row>
    <row r="40" spans="2:3" ht="20.100000000000001" customHeight="1" thickBot="1" x14ac:dyDescent="0.25">
      <c r="B40" s="4" t="s">
        <v>228</v>
      </c>
      <c r="C40" s="19">
        <v>171</v>
      </c>
    </row>
    <row r="41" spans="2:3" ht="20.100000000000001" customHeight="1" thickBot="1" x14ac:dyDescent="0.25">
      <c r="B41" s="4" t="s">
        <v>229</v>
      </c>
      <c r="C41" s="19">
        <v>24</v>
      </c>
    </row>
    <row r="42" spans="2:3" ht="20.100000000000001" customHeight="1" thickBot="1" x14ac:dyDescent="0.25">
      <c r="B42" s="4" t="s">
        <v>230</v>
      </c>
      <c r="C42" s="19">
        <v>89</v>
      </c>
    </row>
    <row r="43" spans="2:3" ht="20.100000000000001" customHeight="1" thickBot="1" x14ac:dyDescent="0.25">
      <c r="B43" s="4" t="s">
        <v>231</v>
      </c>
      <c r="C43" s="19">
        <v>59</v>
      </c>
    </row>
    <row r="44" spans="2:3" ht="20.100000000000001" customHeight="1" thickBot="1" x14ac:dyDescent="0.25">
      <c r="B44" s="4" t="s">
        <v>232</v>
      </c>
      <c r="C44" s="19">
        <v>308</v>
      </c>
    </row>
    <row r="45" spans="2:3" ht="20.100000000000001" customHeight="1" thickBot="1" x14ac:dyDescent="0.25">
      <c r="B45" s="4" t="s">
        <v>233</v>
      </c>
      <c r="C45" s="19">
        <v>114</v>
      </c>
    </row>
    <row r="46" spans="2:3" ht="20.100000000000001" customHeight="1" thickBot="1" x14ac:dyDescent="0.25">
      <c r="B46" s="4" t="s">
        <v>234</v>
      </c>
      <c r="C46" s="19">
        <v>299</v>
      </c>
    </row>
    <row r="47" spans="2:3" ht="20.100000000000001" customHeight="1" thickBot="1" x14ac:dyDescent="0.25">
      <c r="B47" s="4" t="s">
        <v>235</v>
      </c>
      <c r="C47" s="19">
        <v>88</v>
      </c>
    </row>
    <row r="48" spans="2:3" ht="20.100000000000001" customHeight="1" thickBot="1" x14ac:dyDescent="0.25">
      <c r="B48" s="4" t="s">
        <v>236</v>
      </c>
      <c r="C48" s="19">
        <v>35</v>
      </c>
    </row>
    <row r="49" spans="2:3" ht="20.100000000000001" customHeight="1" thickBot="1" x14ac:dyDescent="0.25">
      <c r="B49" s="4" t="s">
        <v>237</v>
      </c>
      <c r="C49" s="19">
        <v>66</v>
      </c>
    </row>
    <row r="50" spans="2:3" ht="20.100000000000001" customHeight="1" thickBot="1" x14ac:dyDescent="0.25">
      <c r="B50" s="4" t="s">
        <v>238</v>
      </c>
      <c r="C50" s="19">
        <v>3</v>
      </c>
    </row>
    <row r="51" spans="2:3" ht="20.100000000000001" customHeight="1" thickBot="1" x14ac:dyDescent="0.25">
      <c r="B51" s="4" t="s">
        <v>239</v>
      </c>
      <c r="C51" s="19">
        <v>17</v>
      </c>
    </row>
    <row r="52" spans="2:3" ht="20.100000000000001" customHeight="1" thickBot="1" x14ac:dyDescent="0.25">
      <c r="B52" s="4" t="s">
        <v>240</v>
      </c>
      <c r="C52" s="19">
        <v>77</v>
      </c>
    </row>
    <row r="53" spans="2:3" ht="20.100000000000001" customHeight="1" thickBot="1" x14ac:dyDescent="0.25">
      <c r="B53" s="4" t="s">
        <v>241</v>
      </c>
      <c r="C53" s="19">
        <v>192</v>
      </c>
    </row>
    <row r="54" spans="2:3" ht="20.100000000000001" customHeight="1" thickBot="1" x14ac:dyDescent="0.25">
      <c r="B54" s="4" t="s">
        <v>242</v>
      </c>
      <c r="C54" s="19">
        <v>348</v>
      </c>
    </row>
    <row r="55" spans="2:3" ht="20.100000000000001" customHeight="1" thickBot="1" x14ac:dyDescent="0.25">
      <c r="B55" s="4" t="s">
        <v>243</v>
      </c>
      <c r="C55" s="19">
        <v>96</v>
      </c>
    </row>
    <row r="56" spans="2:3" ht="20.100000000000001" customHeight="1" thickBot="1" x14ac:dyDescent="0.25">
      <c r="B56" s="4" t="s">
        <v>244</v>
      </c>
      <c r="C56" s="19">
        <v>62</v>
      </c>
    </row>
    <row r="57" spans="2:3" ht="20.100000000000001" customHeight="1" thickBot="1" x14ac:dyDescent="0.25">
      <c r="B57" s="4" t="s">
        <v>270</v>
      </c>
      <c r="C57" s="19">
        <v>69</v>
      </c>
    </row>
    <row r="58" spans="2:3" ht="20.100000000000001" customHeight="1" thickBot="1" x14ac:dyDescent="0.25">
      <c r="B58" s="4" t="s">
        <v>246</v>
      </c>
      <c r="C58" s="19">
        <v>152</v>
      </c>
    </row>
    <row r="59" spans="2:3" ht="20.100000000000001" customHeight="1" thickBot="1" x14ac:dyDescent="0.25">
      <c r="B59" s="4" t="s">
        <v>247</v>
      </c>
      <c r="C59" s="19">
        <v>41</v>
      </c>
    </row>
    <row r="60" spans="2:3" ht="20.100000000000001" customHeight="1" thickBot="1" x14ac:dyDescent="0.25">
      <c r="B60" s="7" t="s">
        <v>22</v>
      </c>
      <c r="C60" s="9">
        <f>SUM(C10:C59)</f>
        <v>4800</v>
      </c>
    </row>
    <row r="61" spans="2:3" x14ac:dyDescent="0.2">
      <c r="C61" s="49"/>
    </row>
  </sheetData>
  <mergeCells count="1">
    <mergeCell ref="B9:C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9:Q62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  <col min="19" max="19" width="12.75" customWidth="1"/>
  </cols>
  <sheetData>
    <row r="9" spans="2:17" ht="41.25" customHeight="1" x14ac:dyDescent="0.2">
      <c r="B9" s="23"/>
      <c r="C9" s="91" t="s">
        <v>265</v>
      </c>
      <c r="D9" s="92"/>
      <c r="E9" s="92"/>
      <c r="F9" s="92"/>
      <c r="G9" s="92"/>
      <c r="H9" s="91" t="s">
        <v>266</v>
      </c>
      <c r="I9" s="92"/>
      <c r="J9" s="92"/>
      <c r="K9" s="92"/>
      <c r="L9" s="92"/>
      <c r="M9" s="91" t="s">
        <v>35</v>
      </c>
      <c r="N9" s="92"/>
      <c r="O9" s="92"/>
      <c r="P9" s="92"/>
      <c r="Q9" s="92"/>
    </row>
    <row r="10" spans="2:17" ht="41.25" customHeight="1" thickBot="1" x14ac:dyDescent="0.25">
      <c r="B10" s="24"/>
      <c r="C10" s="22" t="s">
        <v>115</v>
      </c>
      <c r="D10" s="22" t="s">
        <v>116</v>
      </c>
      <c r="E10" s="22" t="s">
        <v>117</v>
      </c>
      <c r="F10" s="22" t="s">
        <v>118</v>
      </c>
      <c r="G10" s="22" t="s">
        <v>119</v>
      </c>
      <c r="H10" s="22" t="s">
        <v>115</v>
      </c>
      <c r="I10" s="22" t="s">
        <v>116</v>
      </c>
      <c r="J10" s="22" t="s">
        <v>117</v>
      </c>
      <c r="K10" s="22" t="s">
        <v>118</v>
      </c>
      <c r="L10" s="22" t="s">
        <v>119</v>
      </c>
      <c r="M10" s="22" t="s">
        <v>115</v>
      </c>
      <c r="N10" s="22" t="s">
        <v>116</v>
      </c>
      <c r="O10" s="22" t="s">
        <v>117</v>
      </c>
      <c r="P10" s="22" t="s">
        <v>118</v>
      </c>
      <c r="Q10" s="22" t="s">
        <v>119</v>
      </c>
    </row>
    <row r="11" spans="2:17" ht="20.100000000000001" customHeight="1" thickBot="1" x14ac:dyDescent="0.25">
      <c r="B11" s="3" t="s">
        <v>198</v>
      </c>
      <c r="C11" s="18">
        <v>137</v>
      </c>
      <c r="D11" s="18">
        <v>49</v>
      </c>
      <c r="E11" s="18">
        <v>82</v>
      </c>
      <c r="F11" s="18">
        <v>6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137</v>
      </c>
      <c r="N11" s="18">
        <v>49</v>
      </c>
      <c r="O11" s="18">
        <v>82</v>
      </c>
      <c r="P11" s="18">
        <v>6</v>
      </c>
      <c r="Q11" s="18">
        <v>0</v>
      </c>
    </row>
    <row r="12" spans="2:17" ht="20.100000000000001" customHeight="1" thickBot="1" x14ac:dyDescent="0.25">
      <c r="B12" s="4" t="s">
        <v>199</v>
      </c>
      <c r="C12" s="19">
        <v>248</v>
      </c>
      <c r="D12" s="19">
        <v>198</v>
      </c>
      <c r="E12" s="19">
        <v>26</v>
      </c>
      <c r="F12" s="19">
        <v>23</v>
      </c>
      <c r="G12" s="19">
        <v>1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248</v>
      </c>
      <c r="N12" s="19">
        <v>198</v>
      </c>
      <c r="O12" s="19">
        <v>26</v>
      </c>
      <c r="P12" s="19">
        <v>23</v>
      </c>
      <c r="Q12" s="19">
        <v>1</v>
      </c>
    </row>
    <row r="13" spans="2:17" ht="20.100000000000001" customHeight="1" thickBot="1" x14ac:dyDescent="0.25">
      <c r="B13" s="4" t="s">
        <v>200</v>
      </c>
      <c r="C13" s="19">
        <v>227</v>
      </c>
      <c r="D13" s="19">
        <v>176</v>
      </c>
      <c r="E13" s="19">
        <v>44</v>
      </c>
      <c r="F13" s="19">
        <v>7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227</v>
      </c>
      <c r="N13" s="19">
        <v>176</v>
      </c>
      <c r="O13" s="19">
        <v>44</v>
      </c>
      <c r="P13" s="19">
        <v>7</v>
      </c>
      <c r="Q13" s="19">
        <v>0</v>
      </c>
    </row>
    <row r="14" spans="2:17" ht="20.100000000000001" customHeight="1" thickBot="1" x14ac:dyDescent="0.25">
      <c r="B14" s="4" t="s">
        <v>201</v>
      </c>
      <c r="C14" s="19">
        <v>218</v>
      </c>
      <c r="D14" s="19">
        <v>177</v>
      </c>
      <c r="E14" s="19">
        <v>29</v>
      </c>
      <c r="F14" s="19">
        <v>12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218</v>
      </c>
      <c r="N14" s="19">
        <v>177</v>
      </c>
      <c r="O14" s="19">
        <v>29</v>
      </c>
      <c r="P14" s="19">
        <v>12</v>
      </c>
      <c r="Q14" s="19">
        <v>0</v>
      </c>
    </row>
    <row r="15" spans="2:17" ht="20.100000000000001" customHeight="1" thickBot="1" x14ac:dyDescent="0.25">
      <c r="B15" s="4" t="s">
        <v>202</v>
      </c>
      <c r="C15" s="19">
        <v>126</v>
      </c>
      <c r="D15" s="19">
        <v>71</v>
      </c>
      <c r="E15" s="19">
        <v>38</v>
      </c>
      <c r="F15" s="19">
        <v>17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126</v>
      </c>
      <c r="N15" s="19">
        <v>71</v>
      </c>
      <c r="O15" s="19">
        <v>38</v>
      </c>
      <c r="P15" s="19">
        <v>17</v>
      </c>
      <c r="Q15" s="19">
        <v>0</v>
      </c>
    </row>
    <row r="16" spans="2:17" ht="20.100000000000001" customHeight="1" thickBot="1" x14ac:dyDescent="0.25">
      <c r="B16" s="4" t="s">
        <v>203</v>
      </c>
      <c r="C16" s="19">
        <v>117</v>
      </c>
      <c r="D16" s="19">
        <v>96</v>
      </c>
      <c r="E16" s="19">
        <v>9</v>
      </c>
      <c r="F16" s="19">
        <v>11</v>
      </c>
      <c r="G16" s="19">
        <v>1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117</v>
      </c>
      <c r="N16" s="19">
        <v>96</v>
      </c>
      <c r="O16" s="19">
        <v>9</v>
      </c>
      <c r="P16" s="19">
        <v>11</v>
      </c>
      <c r="Q16" s="19">
        <v>1</v>
      </c>
    </row>
    <row r="17" spans="2:17" ht="20.100000000000001" customHeight="1" thickBot="1" x14ac:dyDescent="0.25">
      <c r="B17" s="4" t="s">
        <v>204</v>
      </c>
      <c r="C17" s="19">
        <v>192</v>
      </c>
      <c r="D17" s="19">
        <v>97</v>
      </c>
      <c r="E17" s="19">
        <v>63</v>
      </c>
      <c r="F17" s="19">
        <v>24</v>
      </c>
      <c r="G17" s="19">
        <v>8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192</v>
      </c>
      <c r="N17" s="19">
        <v>97</v>
      </c>
      <c r="O17" s="19">
        <v>63</v>
      </c>
      <c r="P17" s="19">
        <v>24</v>
      </c>
      <c r="Q17" s="19">
        <v>8</v>
      </c>
    </row>
    <row r="18" spans="2:17" ht="20.100000000000001" customHeight="1" thickBot="1" x14ac:dyDescent="0.25">
      <c r="B18" s="4" t="s">
        <v>205</v>
      </c>
      <c r="C18" s="19">
        <v>251</v>
      </c>
      <c r="D18" s="19">
        <v>161</v>
      </c>
      <c r="E18" s="19">
        <v>20</v>
      </c>
      <c r="F18" s="19">
        <v>67</v>
      </c>
      <c r="G18" s="19">
        <v>3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251</v>
      </c>
      <c r="N18" s="19">
        <v>161</v>
      </c>
      <c r="O18" s="19">
        <v>20</v>
      </c>
      <c r="P18" s="19">
        <v>67</v>
      </c>
      <c r="Q18" s="19">
        <v>3</v>
      </c>
    </row>
    <row r="19" spans="2:17" ht="20.100000000000001" customHeight="1" thickBot="1" x14ac:dyDescent="0.25">
      <c r="B19" s="4" t="s">
        <v>206</v>
      </c>
      <c r="C19" s="19">
        <v>45</v>
      </c>
      <c r="D19" s="19">
        <v>26</v>
      </c>
      <c r="E19" s="19">
        <v>19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45</v>
      </c>
      <c r="N19" s="19">
        <v>26</v>
      </c>
      <c r="O19" s="19">
        <v>19</v>
      </c>
      <c r="P19" s="19">
        <v>0</v>
      </c>
      <c r="Q19" s="19">
        <v>0</v>
      </c>
    </row>
    <row r="20" spans="2:17" ht="20.100000000000001" customHeight="1" thickBot="1" x14ac:dyDescent="0.25">
      <c r="B20" s="4" t="s">
        <v>207</v>
      </c>
      <c r="C20" s="19">
        <v>19</v>
      </c>
      <c r="D20" s="19">
        <v>16</v>
      </c>
      <c r="E20" s="19">
        <v>2</v>
      </c>
      <c r="F20" s="19">
        <v>1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19</v>
      </c>
      <c r="N20" s="19">
        <v>16</v>
      </c>
      <c r="O20" s="19">
        <v>2</v>
      </c>
      <c r="P20" s="19">
        <v>1</v>
      </c>
      <c r="Q20" s="19">
        <v>0</v>
      </c>
    </row>
    <row r="21" spans="2:17" ht="20.100000000000001" customHeight="1" thickBot="1" x14ac:dyDescent="0.25">
      <c r="B21" s="4" t="s">
        <v>208</v>
      </c>
      <c r="C21" s="19">
        <v>129</v>
      </c>
      <c r="D21" s="19">
        <v>77</v>
      </c>
      <c r="E21" s="19">
        <v>40</v>
      </c>
      <c r="F21" s="19">
        <v>10</v>
      </c>
      <c r="G21" s="19">
        <v>2</v>
      </c>
      <c r="H21" s="19">
        <v>1</v>
      </c>
      <c r="I21" s="19">
        <v>1</v>
      </c>
      <c r="J21" s="19">
        <v>0</v>
      </c>
      <c r="K21" s="19">
        <v>0</v>
      </c>
      <c r="L21" s="19">
        <v>0</v>
      </c>
      <c r="M21" s="19">
        <v>130</v>
      </c>
      <c r="N21" s="19">
        <v>78</v>
      </c>
      <c r="O21" s="19">
        <v>40</v>
      </c>
      <c r="P21" s="19">
        <v>10</v>
      </c>
      <c r="Q21" s="19">
        <v>2</v>
      </c>
    </row>
    <row r="22" spans="2:17" ht="20.100000000000001" customHeight="1" thickBot="1" x14ac:dyDescent="0.25">
      <c r="B22" s="4" t="s">
        <v>209</v>
      </c>
      <c r="C22" s="19">
        <v>155</v>
      </c>
      <c r="D22" s="19">
        <v>117</v>
      </c>
      <c r="E22" s="19">
        <v>29</v>
      </c>
      <c r="F22" s="19">
        <v>9</v>
      </c>
      <c r="G22" s="19">
        <v>0</v>
      </c>
      <c r="H22" s="19">
        <v>4</v>
      </c>
      <c r="I22" s="19">
        <v>4</v>
      </c>
      <c r="J22" s="19">
        <v>0</v>
      </c>
      <c r="K22" s="19">
        <v>0</v>
      </c>
      <c r="L22" s="19">
        <v>0</v>
      </c>
      <c r="M22" s="19">
        <v>159</v>
      </c>
      <c r="N22" s="19">
        <v>121</v>
      </c>
      <c r="O22" s="19">
        <v>29</v>
      </c>
      <c r="P22" s="19">
        <v>9</v>
      </c>
      <c r="Q22" s="19">
        <v>0</v>
      </c>
    </row>
    <row r="23" spans="2:17" ht="20.100000000000001" customHeight="1" thickBot="1" x14ac:dyDescent="0.25">
      <c r="B23" s="4" t="s">
        <v>210</v>
      </c>
      <c r="C23" s="19">
        <v>217</v>
      </c>
      <c r="D23" s="19">
        <v>107</v>
      </c>
      <c r="E23" s="19">
        <v>89</v>
      </c>
      <c r="F23" s="19">
        <v>13</v>
      </c>
      <c r="G23" s="19">
        <v>8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217</v>
      </c>
      <c r="N23" s="19">
        <v>107</v>
      </c>
      <c r="O23" s="19">
        <v>89</v>
      </c>
      <c r="P23" s="19">
        <v>13</v>
      </c>
      <c r="Q23" s="19">
        <v>8</v>
      </c>
    </row>
    <row r="24" spans="2:17" ht="20.100000000000001" customHeight="1" thickBot="1" x14ac:dyDescent="0.25">
      <c r="B24" s="4" t="s">
        <v>211</v>
      </c>
      <c r="C24" s="19">
        <v>485</v>
      </c>
      <c r="D24" s="19">
        <v>359</v>
      </c>
      <c r="E24" s="19">
        <v>98</v>
      </c>
      <c r="F24" s="19">
        <v>25</v>
      </c>
      <c r="G24" s="19">
        <v>3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485</v>
      </c>
      <c r="N24" s="19">
        <v>359</v>
      </c>
      <c r="O24" s="19">
        <v>98</v>
      </c>
      <c r="P24" s="19">
        <v>25</v>
      </c>
      <c r="Q24" s="19">
        <v>3</v>
      </c>
    </row>
    <row r="25" spans="2:17" ht="20.100000000000001" customHeight="1" thickBot="1" x14ac:dyDescent="0.25">
      <c r="B25" s="4" t="s">
        <v>212</v>
      </c>
      <c r="C25" s="19">
        <v>292</v>
      </c>
      <c r="D25" s="19">
        <v>192</v>
      </c>
      <c r="E25" s="19">
        <v>69</v>
      </c>
      <c r="F25" s="19">
        <v>23</v>
      </c>
      <c r="G25" s="19">
        <v>8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292</v>
      </c>
      <c r="N25" s="19">
        <v>192</v>
      </c>
      <c r="O25" s="19">
        <v>69</v>
      </c>
      <c r="P25" s="19">
        <v>23</v>
      </c>
      <c r="Q25" s="19">
        <v>8</v>
      </c>
    </row>
    <row r="26" spans="2:17" ht="20.100000000000001" customHeight="1" thickBot="1" x14ac:dyDescent="0.25">
      <c r="B26" s="5" t="s">
        <v>213</v>
      </c>
      <c r="C26" s="27">
        <v>67</v>
      </c>
      <c r="D26" s="27">
        <v>49</v>
      </c>
      <c r="E26" s="27">
        <v>14</v>
      </c>
      <c r="F26" s="27">
        <v>4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67</v>
      </c>
      <c r="N26" s="27">
        <v>49</v>
      </c>
      <c r="O26" s="27">
        <v>14</v>
      </c>
      <c r="P26" s="27">
        <v>4</v>
      </c>
      <c r="Q26" s="27">
        <v>0</v>
      </c>
    </row>
    <row r="27" spans="2:17" ht="20.100000000000001" customHeight="1" thickBot="1" x14ac:dyDescent="0.25">
      <c r="B27" s="6" t="s">
        <v>214</v>
      </c>
      <c r="C27" s="29">
        <v>5</v>
      </c>
      <c r="D27" s="29">
        <v>3</v>
      </c>
      <c r="E27" s="29">
        <v>0</v>
      </c>
      <c r="F27" s="29">
        <v>2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5</v>
      </c>
      <c r="N27" s="29">
        <v>3</v>
      </c>
      <c r="O27" s="29">
        <v>0</v>
      </c>
      <c r="P27" s="29">
        <v>2</v>
      </c>
      <c r="Q27" s="29">
        <v>0</v>
      </c>
    </row>
    <row r="28" spans="2:17" ht="20.100000000000001" customHeight="1" thickBot="1" x14ac:dyDescent="0.25">
      <c r="B28" s="4" t="s">
        <v>215</v>
      </c>
      <c r="C28" s="29">
        <v>32</v>
      </c>
      <c r="D28" s="29">
        <v>20</v>
      </c>
      <c r="E28" s="29">
        <v>11</v>
      </c>
      <c r="F28" s="29">
        <v>1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29">
        <v>32</v>
      </c>
      <c r="N28" s="29">
        <v>20</v>
      </c>
      <c r="O28" s="29">
        <v>11</v>
      </c>
      <c r="P28" s="29">
        <v>1</v>
      </c>
      <c r="Q28" s="29">
        <v>0</v>
      </c>
    </row>
    <row r="29" spans="2:17" ht="20.100000000000001" customHeight="1" thickBot="1" x14ac:dyDescent="0.25">
      <c r="B29" s="4" t="s">
        <v>216</v>
      </c>
      <c r="C29" s="28">
        <v>58</v>
      </c>
      <c r="D29" s="28">
        <v>47</v>
      </c>
      <c r="E29" s="28">
        <v>6</v>
      </c>
      <c r="F29" s="28">
        <v>4</v>
      </c>
      <c r="G29" s="28">
        <v>1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58</v>
      </c>
      <c r="N29" s="28">
        <v>47</v>
      </c>
      <c r="O29" s="28">
        <v>6</v>
      </c>
      <c r="P29" s="28">
        <v>4</v>
      </c>
      <c r="Q29" s="28">
        <v>1</v>
      </c>
    </row>
    <row r="30" spans="2:17" ht="20.100000000000001" customHeight="1" thickBot="1" x14ac:dyDescent="0.25">
      <c r="B30" s="4" t="s">
        <v>217</v>
      </c>
      <c r="C30" s="19">
        <v>12</v>
      </c>
      <c r="D30" s="19">
        <v>10</v>
      </c>
      <c r="E30" s="19">
        <v>2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12</v>
      </c>
      <c r="N30" s="19">
        <v>10</v>
      </c>
      <c r="O30" s="19">
        <v>2</v>
      </c>
      <c r="P30" s="19">
        <v>0</v>
      </c>
      <c r="Q30" s="19">
        <v>0</v>
      </c>
    </row>
    <row r="31" spans="2:17" ht="20.100000000000001" customHeight="1" thickBot="1" x14ac:dyDescent="0.25">
      <c r="B31" s="4" t="s">
        <v>218</v>
      </c>
      <c r="C31" s="19">
        <v>15</v>
      </c>
      <c r="D31" s="19">
        <v>6</v>
      </c>
      <c r="E31" s="19">
        <v>0</v>
      </c>
      <c r="F31" s="19">
        <v>6</v>
      </c>
      <c r="G31" s="19">
        <v>3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15</v>
      </c>
      <c r="N31" s="19">
        <v>6</v>
      </c>
      <c r="O31" s="19">
        <v>0</v>
      </c>
      <c r="P31" s="19">
        <v>6</v>
      </c>
      <c r="Q31" s="19">
        <v>3</v>
      </c>
    </row>
    <row r="32" spans="2:17" ht="20.100000000000001" customHeight="1" thickBot="1" x14ac:dyDescent="0.25">
      <c r="B32" s="4" t="s">
        <v>219</v>
      </c>
      <c r="C32" s="19">
        <v>16</v>
      </c>
      <c r="D32" s="19">
        <v>8</v>
      </c>
      <c r="E32" s="19">
        <v>7</v>
      </c>
      <c r="F32" s="19">
        <v>1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16</v>
      </c>
      <c r="N32" s="19">
        <v>8</v>
      </c>
      <c r="O32" s="19">
        <v>7</v>
      </c>
      <c r="P32" s="19">
        <v>1</v>
      </c>
      <c r="Q32" s="19">
        <v>0</v>
      </c>
    </row>
    <row r="33" spans="2:17" ht="20.100000000000001" customHeight="1" thickBot="1" x14ac:dyDescent="0.25">
      <c r="B33" s="4" t="s">
        <v>220</v>
      </c>
      <c r="C33" s="19">
        <v>7</v>
      </c>
      <c r="D33" s="19">
        <v>3</v>
      </c>
      <c r="E33" s="19">
        <v>4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7</v>
      </c>
      <c r="N33" s="19">
        <v>3</v>
      </c>
      <c r="O33" s="19">
        <v>4</v>
      </c>
      <c r="P33" s="19">
        <v>0</v>
      </c>
      <c r="Q33" s="19">
        <v>0</v>
      </c>
    </row>
    <row r="34" spans="2:17" ht="20.100000000000001" customHeight="1" thickBot="1" x14ac:dyDescent="0.25">
      <c r="B34" s="4" t="s">
        <v>221</v>
      </c>
      <c r="C34" s="19">
        <v>16</v>
      </c>
      <c r="D34" s="19">
        <v>11</v>
      </c>
      <c r="E34" s="19">
        <v>0</v>
      </c>
      <c r="F34" s="19">
        <v>5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16</v>
      </c>
      <c r="N34" s="19">
        <v>11</v>
      </c>
      <c r="O34" s="19">
        <v>0</v>
      </c>
      <c r="P34" s="19">
        <v>5</v>
      </c>
      <c r="Q34" s="19">
        <v>0</v>
      </c>
    </row>
    <row r="35" spans="2:17" ht="20.100000000000001" customHeight="1" thickBot="1" x14ac:dyDescent="0.25">
      <c r="B35" s="4" t="s">
        <v>222</v>
      </c>
      <c r="C35" s="19">
        <v>3</v>
      </c>
      <c r="D35" s="19">
        <v>1</v>
      </c>
      <c r="E35" s="19">
        <v>0</v>
      </c>
      <c r="F35" s="19">
        <v>2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3</v>
      </c>
      <c r="N35" s="19">
        <v>1</v>
      </c>
      <c r="O35" s="19">
        <v>0</v>
      </c>
      <c r="P35" s="19">
        <v>2</v>
      </c>
      <c r="Q35" s="19">
        <v>0</v>
      </c>
    </row>
    <row r="36" spans="2:17" ht="20.100000000000001" customHeight="1" thickBot="1" x14ac:dyDescent="0.25">
      <c r="B36" s="4" t="s">
        <v>223</v>
      </c>
      <c r="C36" s="19">
        <v>26</v>
      </c>
      <c r="D36" s="19">
        <v>15</v>
      </c>
      <c r="E36" s="19">
        <v>3</v>
      </c>
      <c r="F36" s="19">
        <v>7</v>
      </c>
      <c r="G36" s="19">
        <v>1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26</v>
      </c>
      <c r="N36" s="19">
        <v>15</v>
      </c>
      <c r="O36" s="19">
        <v>3</v>
      </c>
      <c r="P36" s="19">
        <v>7</v>
      </c>
      <c r="Q36" s="19">
        <v>1</v>
      </c>
    </row>
    <row r="37" spans="2:17" ht="20.100000000000001" customHeight="1" thickBot="1" x14ac:dyDescent="0.25">
      <c r="B37" s="4" t="s">
        <v>224</v>
      </c>
      <c r="C37" s="19">
        <v>79</v>
      </c>
      <c r="D37" s="19">
        <v>57</v>
      </c>
      <c r="E37" s="19">
        <v>22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79</v>
      </c>
      <c r="N37" s="19">
        <v>57</v>
      </c>
      <c r="O37" s="19">
        <v>22</v>
      </c>
      <c r="P37" s="19">
        <v>0</v>
      </c>
      <c r="Q37" s="19">
        <v>0</v>
      </c>
    </row>
    <row r="38" spans="2:17" ht="20.100000000000001" customHeight="1" thickBot="1" x14ac:dyDescent="0.25">
      <c r="B38" s="4" t="s">
        <v>225</v>
      </c>
      <c r="C38" s="19">
        <v>11</v>
      </c>
      <c r="D38" s="19">
        <v>2</v>
      </c>
      <c r="E38" s="19">
        <v>7</v>
      </c>
      <c r="F38" s="19">
        <v>2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11</v>
      </c>
      <c r="N38" s="19">
        <v>2</v>
      </c>
      <c r="O38" s="19">
        <v>7</v>
      </c>
      <c r="P38" s="19">
        <v>2</v>
      </c>
      <c r="Q38" s="19">
        <v>0</v>
      </c>
    </row>
    <row r="39" spans="2:17" ht="20.100000000000001" customHeight="1" thickBot="1" x14ac:dyDescent="0.25">
      <c r="B39" s="4" t="s">
        <v>226</v>
      </c>
      <c r="C39" s="19">
        <v>29</v>
      </c>
      <c r="D39" s="19">
        <v>19</v>
      </c>
      <c r="E39" s="19">
        <v>7</v>
      </c>
      <c r="F39" s="19">
        <v>3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29</v>
      </c>
      <c r="N39" s="19">
        <v>19</v>
      </c>
      <c r="O39" s="19">
        <v>7</v>
      </c>
      <c r="P39" s="19">
        <v>3</v>
      </c>
      <c r="Q39" s="19">
        <v>0</v>
      </c>
    </row>
    <row r="40" spans="2:17" ht="20.100000000000001" customHeight="1" thickBot="1" x14ac:dyDescent="0.25">
      <c r="B40" s="4" t="s">
        <v>227</v>
      </c>
      <c r="C40" s="19">
        <v>124</v>
      </c>
      <c r="D40" s="19">
        <v>85</v>
      </c>
      <c r="E40" s="19">
        <v>35</v>
      </c>
      <c r="F40" s="19">
        <v>4</v>
      </c>
      <c r="G40" s="19">
        <v>0</v>
      </c>
      <c r="H40" s="19">
        <v>2</v>
      </c>
      <c r="I40" s="19">
        <v>1</v>
      </c>
      <c r="J40" s="19">
        <v>1</v>
      </c>
      <c r="K40" s="19">
        <v>0</v>
      </c>
      <c r="L40" s="19">
        <v>0</v>
      </c>
      <c r="M40" s="19">
        <v>126</v>
      </c>
      <c r="N40" s="19">
        <v>86</v>
      </c>
      <c r="O40" s="19">
        <v>36</v>
      </c>
      <c r="P40" s="19">
        <v>4</v>
      </c>
      <c r="Q40" s="19">
        <v>0</v>
      </c>
    </row>
    <row r="41" spans="2:17" ht="20.100000000000001" customHeight="1" thickBot="1" x14ac:dyDescent="0.25">
      <c r="B41" s="4" t="s">
        <v>228</v>
      </c>
      <c r="C41" s="19">
        <v>245</v>
      </c>
      <c r="D41" s="19">
        <v>139</v>
      </c>
      <c r="E41" s="19">
        <v>75</v>
      </c>
      <c r="F41" s="19">
        <v>20</v>
      </c>
      <c r="G41" s="19">
        <v>11</v>
      </c>
      <c r="H41" s="19">
        <v>3</v>
      </c>
      <c r="I41" s="19">
        <v>2</v>
      </c>
      <c r="J41" s="19">
        <v>1</v>
      </c>
      <c r="K41" s="19">
        <v>0</v>
      </c>
      <c r="L41" s="19">
        <v>0</v>
      </c>
      <c r="M41" s="19">
        <v>248</v>
      </c>
      <c r="N41" s="19">
        <v>141</v>
      </c>
      <c r="O41" s="19">
        <v>76</v>
      </c>
      <c r="P41" s="19">
        <v>20</v>
      </c>
      <c r="Q41" s="19">
        <v>11</v>
      </c>
    </row>
    <row r="42" spans="2:17" ht="20.100000000000001" customHeight="1" thickBot="1" x14ac:dyDescent="0.25">
      <c r="B42" s="4" t="s">
        <v>229</v>
      </c>
      <c r="C42" s="19">
        <v>40</v>
      </c>
      <c r="D42" s="19">
        <v>19</v>
      </c>
      <c r="E42" s="19">
        <v>8</v>
      </c>
      <c r="F42" s="19">
        <v>8</v>
      </c>
      <c r="G42" s="19">
        <v>5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40</v>
      </c>
      <c r="N42" s="19">
        <v>19</v>
      </c>
      <c r="O42" s="19">
        <v>8</v>
      </c>
      <c r="P42" s="19">
        <v>8</v>
      </c>
      <c r="Q42" s="19">
        <v>5</v>
      </c>
    </row>
    <row r="43" spans="2:17" ht="20.100000000000001" customHeight="1" thickBot="1" x14ac:dyDescent="0.25">
      <c r="B43" s="4" t="s">
        <v>230</v>
      </c>
      <c r="C43" s="19">
        <v>105</v>
      </c>
      <c r="D43" s="19">
        <v>40</v>
      </c>
      <c r="E43" s="19">
        <v>60</v>
      </c>
      <c r="F43" s="19">
        <v>3</v>
      </c>
      <c r="G43" s="19">
        <v>2</v>
      </c>
      <c r="H43" s="19">
        <v>1</v>
      </c>
      <c r="I43" s="19">
        <v>1</v>
      </c>
      <c r="J43" s="19">
        <v>0</v>
      </c>
      <c r="K43" s="19">
        <v>0</v>
      </c>
      <c r="L43" s="19">
        <v>0</v>
      </c>
      <c r="M43" s="19">
        <v>106</v>
      </c>
      <c r="N43" s="19">
        <v>41</v>
      </c>
      <c r="O43" s="19">
        <v>60</v>
      </c>
      <c r="P43" s="19">
        <v>3</v>
      </c>
      <c r="Q43" s="19">
        <v>2</v>
      </c>
    </row>
    <row r="44" spans="2:17" ht="20.100000000000001" customHeight="1" thickBot="1" x14ac:dyDescent="0.25">
      <c r="B44" s="4" t="s">
        <v>231</v>
      </c>
      <c r="C44" s="19">
        <v>73</v>
      </c>
      <c r="D44" s="19">
        <v>44</v>
      </c>
      <c r="E44" s="19">
        <v>25</v>
      </c>
      <c r="F44" s="19">
        <v>3</v>
      </c>
      <c r="G44" s="19">
        <v>1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73</v>
      </c>
      <c r="N44" s="19">
        <v>44</v>
      </c>
      <c r="O44" s="19">
        <v>25</v>
      </c>
      <c r="P44" s="19">
        <v>3</v>
      </c>
      <c r="Q44" s="19">
        <v>1</v>
      </c>
    </row>
    <row r="45" spans="2:17" ht="20.100000000000001" customHeight="1" thickBot="1" x14ac:dyDescent="0.25">
      <c r="B45" s="4" t="s">
        <v>232</v>
      </c>
      <c r="C45" s="19">
        <v>393</v>
      </c>
      <c r="D45" s="19">
        <v>221</v>
      </c>
      <c r="E45" s="19">
        <v>138</v>
      </c>
      <c r="F45" s="19">
        <v>29</v>
      </c>
      <c r="G45" s="19">
        <v>5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393</v>
      </c>
      <c r="N45" s="19">
        <v>221</v>
      </c>
      <c r="O45" s="19">
        <v>138</v>
      </c>
      <c r="P45" s="19">
        <v>29</v>
      </c>
      <c r="Q45" s="19">
        <v>5</v>
      </c>
    </row>
    <row r="46" spans="2:17" ht="20.100000000000001" customHeight="1" thickBot="1" x14ac:dyDescent="0.25">
      <c r="B46" s="4" t="s">
        <v>233</v>
      </c>
      <c r="C46" s="19">
        <v>131</v>
      </c>
      <c r="D46" s="19">
        <v>78</v>
      </c>
      <c r="E46" s="19">
        <v>43</v>
      </c>
      <c r="F46" s="19">
        <v>7</v>
      </c>
      <c r="G46" s="19">
        <v>3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131</v>
      </c>
      <c r="N46" s="19">
        <v>78</v>
      </c>
      <c r="O46" s="19">
        <v>43</v>
      </c>
      <c r="P46" s="19">
        <v>7</v>
      </c>
      <c r="Q46" s="19">
        <v>3</v>
      </c>
    </row>
    <row r="47" spans="2:17" ht="20.100000000000001" customHeight="1" thickBot="1" x14ac:dyDescent="0.25">
      <c r="B47" s="4" t="s">
        <v>234</v>
      </c>
      <c r="C47" s="19">
        <v>480</v>
      </c>
      <c r="D47" s="19">
        <v>265</v>
      </c>
      <c r="E47" s="19">
        <v>141</v>
      </c>
      <c r="F47" s="19">
        <v>55</v>
      </c>
      <c r="G47" s="19">
        <v>19</v>
      </c>
      <c r="H47" s="19">
        <v>2</v>
      </c>
      <c r="I47" s="19">
        <v>1</v>
      </c>
      <c r="J47" s="19">
        <v>1</v>
      </c>
      <c r="K47" s="19">
        <v>0</v>
      </c>
      <c r="L47" s="19">
        <v>0</v>
      </c>
      <c r="M47" s="19">
        <v>482</v>
      </c>
      <c r="N47" s="19">
        <v>266</v>
      </c>
      <c r="O47" s="19">
        <v>142</v>
      </c>
      <c r="P47" s="19">
        <v>55</v>
      </c>
      <c r="Q47" s="19">
        <v>19</v>
      </c>
    </row>
    <row r="48" spans="2:17" ht="20.100000000000001" customHeight="1" thickBot="1" x14ac:dyDescent="0.25">
      <c r="B48" s="4" t="s">
        <v>235</v>
      </c>
      <c r="C48" s="19">
        <v>108</v>
      </c>
      <c r="D48" s="19">
        <v>97</v>
      </c>
      <c r="E48" s="19">
        <v>7</v>
      </c>
      <c r="F48" s="19">
        <v>4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108</v>
      </c>
      <c r="N48" s="19">
        <v>97</v>
      </c>
      <c r="O48" s="19">
        <v>7</v>
      </c>
      <c r="P48" s="19">
        <v>4</v>
      </c>
      <c r="Q48" s="19">
        <v>0</v>
      </c>
    </row>
    <row r="49" spans="2:17" ht="20.100000000000001" customHeight="1" thickBot="1" x14ac:dyDescent="0.25">
      <c r="B49" s="4" t="s">
        <v>236</v>
      </c>
      <c r="C49" s="19">
        <v>44</v>
      </c>
      <c r="D49" s="19">
        <v>39</v>
      </c>
      <c r="E49" s="19">
        <v>4</v>
      </c>
      <c r="F49" s="19">
        <v>1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44</v>
      </c>
      <c r="N49" s="19">
        <v>39</v>
      </c>
      <c r="O49" s="19">
        <v>4</v>
      </c>
      <c r="P49" s="19">
        <v>1</v>
      </c>
      <c r="Q49" s="19">
        <v>0</v>
      </c>
    </row>
    <row r="50" spans="2:17" ht="20.100000000000001" customHeight="1" thickBot="1" x14ac:dyDescent="0.25">
      <c r="B50" s="4" t="s">
        <v>237</v>
      </c>
      <c r="C50" s="19">
        <v>89</v>
      </c>
      <c r="D50" s="19">
        <v>65</v>
      </c>
      <c r="E50" s="19">
        <v>16</v>
      </c>
      <c r="F50" s="19">
        <v>7</v>
      </c>
      <c r="G50" s="19">
        <v>1</v>
      </c>
      <c r="H50" s="19">
        <v>1</v>
      </c>
      <c r="I50" s="19">
        <v>0</v>
      </c>
      <c r="J50" s="19">
        <v>0</v>
      </c>
      <c r="K50" s="19">
        <v>1</v>
      </c>
      <c r="L50" s="19">
        <v>0</v>
      </c>
      <c r="M50" s="19">
        <v>90</v>
      </c>
      <c r="N50" s="19">
        <v>65</v>
      </c>
      <c r="O50" s="19">
        <v>16</v>
      </c>
      <c r="P50" s="19">
        <v>8</v>
      </c>
      <c r="Q50" s="19">
        <v>1</v>
      </c>
    </row>
    <row r="51" spans="2:17" ht="20.100000000000001" customHeight="1" thickBot="1" x14ac:dyDescent="0.25">
      <c r="B51" s="4" t="s">
        <v>238</v>
      </c>
      <c r="C51" s="19">
        <v>8</v>
      </c>
      <c r="D51" s="19">
        <v>6</v>
      </c>
      <c r="E51" s="19">
        <v>1</v>
      </c>
      <c r="F51" s="19">
        <v>1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8</v>
      </c>
      <c r="N51" s="19">
        <v>6</v>
      </c>
      <c r="O51" s="19">
        <v>1</v>
      </c>
      <c r="P51" s="19">
        <v>1</v>
      </c>
      <c r="Q51" s="19">
        <v>0</v>
      </c>
    </row>
    <row r="52" spans="2:17" ht="20.100000000000001" customHeight="1" thickBot="1" x14ac:dyDescent="0.25">
      <c r="B52" s="4" t="s">
        <v>239</v>
      </c>
      <c r="C52" s="19">
        <v>27</v>
      </c>
      <c r="D52" s="19">
        <v>19</v>
      </c>
      <c r="E52" s="19">
        <v>3</v>
      </c>
      <c r="F52" s="19">
        <v>4</v>
      </c>
      <c r="G52" s="19">
        <v>1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27</v>
      </c>
      <c r="N52" s="19">
        <v>19</v>
      </c>
      <c r="O52" s="19">
        <v>3</v>
      </c>
      <c r="P52" s="19">
        <v>4</v>
      </c>
      <c r="Q52" s="19">
        <v>1</v>
      </c>
    </row>
    <row r="53" spans="2:17" ht="20.100000000000001" customHeight="1" thickBot="1" x14ac:dyDescent="0.25">
      <c r="B53" s="4" t="s">
        <v>240</v>
      </c>
      <c r="C53" s="19">
        <v>103</v>
      </c>
      <c r="D53" s="19">
        <v>74</v>
      </c>
      <c r="E53" s="19">
        <v>15</v>
      </c>
      <c r="F53" s="19">
        <v>10</v>
      </c>
      <c r="G53" s="19">
        <v>4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103</v>
      </c>
      <c r="N53" s="19">
        <v>74</v>
      </c>
      <c r="O53" s="19">
        <v>15</v>
      </c>
      <c r="P53" s="19">
        <v>10</v>
      </c>
      <c r="Q53" s="19">
        <v>4</v>
      </c>
    </row>
    <row r="54" spans="2:17" ht="20.100000000000001" customHeight="1" thickBot="1" x14ac:dyDescent="0.25">
      <c r="B54" s="4" t="s">
        <v>241</v>
      </c>
      <c r="C54" s="19">
        <v>308</v>
      </c>
      <c r="D54" s="19">
        <v>160</v>
      </c>
      <c r="E54" s="19">
        <v>88</v>
      </c>
      <c r="F54" s="19">
        <v>41</v>
      </c>
      <c r="G54" s="19">
        <v>19</v>
      </c>
      <c r="H54" s="19">
        <v>1</v>
      </c>
      <c r="I54" s="19">
        <v>0</v>
      </c>
      <c r="J54" s="19">
        <v>1</v>
      </c>
      <c r="K54" s="19">
        <v>0</v>
      </c>
      <c r="L54" s="19">
        <v>0</v>
      </c>
      <c r="M54" s="19">
        <v>309</v>
      </c>
      <c r="N54" s="19">
        <v>160</v>
      </c>
      <c r="O54" s="19">
        <v>89</v>
      </c>
      <c r="P54" s="19">
        <v>41</v>
      </c>
      <c r="Q54" s="19">
        <v>19</v>
      </c>
    </row>
    <row r="55" spans="2:17" ht="20.100000000000001" customHeight="1" thickBot="1" x14ac:dyDescent="0.25">
      <c r="B55" s="4" t="s">
        <v>242</v>
      </c>
      <c r="C55" s="19">
        <v>404</v>
      </c>
      <c r="D55" s="19">
        <v>251</v>
      </c>
      <c r="E55" s="19">
        <v>142</v>
      </c>
      <c r="F55" s="19">
        <v>10</v>
      </c>
      <c r="G55" s="19">
        <v>1</v>
      </c>
      <c r="H55" s="19">
        <v>8</v>
      </c>
      <c r="I55" s="19">
        <v>6</v>
      </c>
      <c r="J55" s="19">
        <v>2</v>
      </c>
      <c r="K55" s="19">
        <v>0</v>
      </c>
      <c r="L55" s="19">
        <v>0</v>
      </c>
      <c r="M55" s="19">
        <v>412</v>
      </c>
      <c r="N55" s="19">
        <v>257</v>
      </c>
      <c r="O55" s="19">
        <v>144</v>
      </c>
      <c r="P55" s="19">
        <v>10</v>
      </c>
      <c r="Q55" s="19">
        <v>1</v>
      </c>
    </row>
    <row r="56" spans="2:17" ht="20.100000000000001" customHeight="1" thickBot="1" x14ac:dyDescent="0.25">
      <c r="B56" s="4" t="s">
        <v>243</v>
      </c>
      <c r="C56" s="19">
        <v>111</v>
      </c>
      <c r="D56" s="19">
        <v>49</v>
      </c>
      <c r="E56" s="19">
        <v>59</v>
      </c>
      <c r="F56" s="19">
        <v>3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111</v>
      </c>
      <c r="N56" s="19">
        <v>49</v>
      </c>
      <c r="O56" s="19">
        <v>59</v>
      </c>
      <c r="P56" s="19">
        <v>3</v>
      </c>
      <c r="Q56" s="19">
        <v>0</v>
      </c>
    </row>
    <row r="57" spans="2:17" ht="20.100000000000001" customHeight="1" thickBot="1" x14ac:dyDescent="0.25">
      <c r="B57" s="4" t="s">
        <v>244</v>
      </c>
      <c r="C57" s="19">
        <v>62</v>
      </c>
      <c r="D57" s="19">
        <v>20</v>
      </c>
      <c r="E57" s="19">
        <v>42</v>
      </c>
      <c r="F57" s="19">
        <v>0</v>
      </c>
      <c r="G57" s="19">
        <v>0</v>
      </c>
      <c r="H57" s="19">
        <v>10</v>
      </c>
      <c r="I57" s="19">
        <v>3</v>
      </c>
      <c r="J57" s="19">
        <v>7</v>
      </c>
      <c r="K57" s="19">
        <v>0</v>
      </c>
      <c r="L57" s="19">
        <v>0</v>
      </c>
      <c r="M57" s="19">
        <v>72</v>
      </c>
      <c r="N57" s="19">
        <v>23</v>
      </c>
      <c r="O57" s="19">
        <v>49</v>
      </c>
      <c r="P57" s="19">
        <v>0</v>
      </c>
      <c r="Q57" s="19">
        <v>0</v>
      </c>
    </row>
    <row r="58" spans="2:17" ht="20.100000000000001" customHeight="1" thickBot="1" x14ac:dyDescent="0.25">
      <c r="B58" s="4" t="s">
        <v>270</v>
      </c>
      <c r="C58" s="19">
        <v>78</v>
      </c>
      <c r="D58" s="19">
        <v>39</v>
      </c>
      <c r="E58" s="19">
        <v>38</v>
      </c>
      <c r="F58" s="19">
        <v>1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78</v>
      </c>
      <c r="N58" s="19">
        <v>39</v>
      </c>
      <c r="O58" s="19">
        <v>38</v>
      </c>
      <c r="P58" s="19">
        <v>1</v>
      </c>
      <c r="Q58" s="19">
        <v>0</v>
      </c>
    </row>
    <row r="59" spans="2:17" ht="20.100000000000001" customHeight="1" thickBot="1" x14ac:dyDescent="0.25">
      <c r="B59" s="4" t="s">
        <v>246</v>
      </c>
      <c r="C59" s="19">
        <v>184</v>
      </c>
      <c r="D59" s="19">
        <v>128</v>
      </c>
      <c r="E59" s="19">
        <v>47</v>
      </c>
      <c r="F59" s="19">
        <v>5</v>
      </c>
      <c r="G59" s="19">
        <v>4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184</v>
      </c>
      <c r="N59" s="19">
        <v>128</v>
      </c>
      <c r="O59" s="19">
        <v>47</v>
      </c>
      <c r="P59" s="19">
        <v>5</v>
      </c>
      <c r="Q59" s="19">
        <v>4</v>
      </c>
    </row>
    <row r="60" spans="2:17" ht="20.100000000000001" customHeight="1" thickBot="1" x14ac:dyDescent="0.25">
      <c r="B60" s="4" t="s">
        <v>247</v>
      </c>
      <c r="C60" s="19">
        <v>42</v>
      </c>
      <c r="D60" s="19">
        <v>29</v>
      </c>
      <c r="E60" s="19">
        <v>13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42</v>
      </c>
      <c r="N60" s="19">
        <v>29</v>
      </c>
      <c r="O60" s="19">
        <v>13</v>
      </c>
      <c r="P60" s="19">
        <v>0</v>
      </c>
      <c r="Q60" s="19">
        <v>0</v>
      </c>
    </row>
    <row r="61" spans="2:17" ht="20.100000000000001" customHeight="1" thickBot="1" x14ac:dyDescent="0.25">
      <c r="B61" s="7" t="s">
        <v>22</v>
      </c>
      <c r="C61" s="9">
        <f>SUM(C11:C60)</f>
        <v>6393</v>
      </c>
      <c r="D61" s="9">
        <f t="shared" ref="D61:Q61" si="0">SUM(D11:D60)</f>
        <v>4037</v>
      </c>
      <c r="E61" s="9">
        <f t="shared" si="0"/>
        <v>1740</v>
      </c>
      <c r="F61" s="9">
        <f t="shared" si="0"/>
        <v>501</v>
      </c>
      <c r="G61" s="9">
        <f t="shared" si="0"/>
        <v>115</v>
      </c>
      <c r="H61" s="9">
        <f t="shared" si="0"/>
        <v>33</v>
      </c>
      <c r="I61" s="9">
        <f t="shared" si="0"/>
        <v>19</v>
      </c>
      <c r="J61" s="9">
        <f t="shared" si="0"/>
        <v>13</v>
      </c>
      <c r="K61" s="9">
        <f t="shared" si="0"/>
        <v>1</v>
      </c>
      <c r="L61" s="9">
        <f t="shared" si="0"/>
        <v>0</v>
      </c>
      <c r="M61" s="9">
        <f t="shared" si="0"/>
        <v>6426</v>
      </c>
      <c r="N61" s="9">
        <f t="shared" si="0"/>
        <v>4056</v>
      </c>
      <c r="O61" s="9">
        <f t="shared" si="0"/>
        <v>1753</v>
      </c>
      <c r="P61" s="9">
        <f t="shared" si="0"/>
        <v>502</v>
      </c>
      <c r="Q61" s="9">
        <f t="shared" si="0"/>
        <v>115</v>
      </c>
    </row>
    <row r="62" spans="2:17" x14ac:dyDescent="0.2">
      <c r="C62" s="49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9:I60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5" width="25.875" customWidth="1"/>
    <col min="7" max="7" width="11" style="36"/>
    <col min="8" max="8" width="11" style="37"/>
    <col min="9" max="9" width="11" style="36"/>
    <col min="19" max="19" width="12.625" customWidth="1"/>
  </cols>
  <sheetData>
    <row r="9" spans="2:8" ht="78" customHeight="1" x14ac:dyDescent="0.2">
      <c r="B9" s="24"/>
      <c r="C9" s="21" t="s">
        <v>120</v>
      </c>
      <c r="D9" s="21" t="s">
        <v>121</v>
      </c>
      <c r="E9" s="25" t="s">
        <v>122</v>
      </c>
    </row>
    <row r="10" spans="2:8" ht="20.100000000000001" customHeight="1" thickBot="1" x14ac:dyDescent="0.25">
      <c r="B10" s="3" t="s">
        <v>198</v>
      </c>
      <c r="C10" s="35">
        <f>IF('Personas Enjuiciadas'!D11+'Personas Enjuiciadas'!E11+'Personas Enjuiciadas'!I11+'Personas Enjuiciadas'!J11&gt;0,('Personas Enjuiciadas'!D11+'Personas Enjuiciadas'!E11+'Personas Enjuiciadas'!I11+'Personas Enjuiciadas'!J11)/'Personas Enjuiciadas'!M11,"-")</f>
        <v>0.95620437956204385</v>
      </c>
      <c r="D10" s="39">
        <f>IF(AND('Personas Enjuiciadas'!N11+'Personas Enjuiciadas'!P11&gt;0),('Personas Enjuiciadas'!D11+'Personas Enjuiciadas'!I11)/('Personas Enjuiciadas'!N11+'Personas Enjuiciadas'!P11),"-")</f>
        <v>0.89090909090909087</v>
      </c>
      <c r="E10" s="39">
        <f>IF(AND('Personas Enjuiciadas'!O11+'Personas Enjuiciadas'!Q11&gt;0),('Personas Enjuiciadas'!E11+'Personas Enjuiciadas'!J11)/('Personas Enjuiciadas'!O11+'Personas Enjuiciadas'!Q11),"-")</f>
        <v>1</v>
      </c>
      <c r="H10" s="38"/>
    </row>
    <row r="11" spans="2:8" ht="20.100000000000001" customHeight="1" thickBot="1" x14ac:dyDescent="0.25">
      <c r="B11" s="4" t="s">
        <v>199</v>
      </c>
      <c r="C11" s="35">
        <f>IF('Personas Enjuiciadas'!D12+'Personas Enjuiciadas'!E12+'Personas Enjuiciadas'!I12+'Personas Enjuiciadas'!J12&gt;0,('Personas Enjuiciadas'!D12+'Personas Enjuiciadas'!E12+'Personas Enjuiciadas'!I12+'Personas Enjuiciadas'!J12)/'Personas Enjuiciadas'!M12,"-")</f>
        <v>0.90322580645161288</v>
      </c>
      <c r="D11" s="39">
        <f>IF(AND('Personas Enjuiciadas'!N12+'Personas Enjuiciadas'!P12&gt;0),('Personas Enjuiciadas'!D12+'Personas Enjuiciadas'!I12)/('Personas Enjuiciadas'!N12+'Personas Enjuiciadas'!P12),"-")</f>
        <v>0.89592760180995479</v>
      </c>
      <c r="E11" s="39">
        <f>IF(AND('Personas Enjuiciadas'!O12+'Personas Enjuiciadas'!Q12&gt;0),('Personas Enjuiciadas'!E12+'Personas Enjuiciadas'!J12)/('Personas Enjuiciadas'!O12+'Personas Enjuiciadas'!Q12),"-")</f>
        <v>0.96296296296296291</v>
      </c>
      <c r="H11" s="38"/>
    </row>
    <row r="12" spans="2:8" ht="20.100000000000001" customHeight="1" thickBot="1" x14ac:dyDescent="0.25">
      <c r="B12" s="4" t="s">
        <v>200</v>
      </c>
      <c r="C12" s="35">
        <f>IF('Personas Enjuiciadas'!D13+'Personas Enjuiciadas'!E13+'Personas Enjuiciadas'!I13+'Personas Enjuiciadas'!J13&gt;0,('Personas Enjuiciadas'!D13+'Personas Enjuiciadas'!E13+'Personas Enjuiciadas'!I13+'Personas Enjuiciadas'!J13)/'Personas Enjuiciadas'!M13,"-")</f>
        <v>0.96916299559471364</v>
      </c>
      <c r="D12" s="39">
        <f>IF(AND('Personas Enjuiciadas'!N13+'Personas Enjuiciadas'!P13&gt;0),('Personas Enjuiciadas'!D13+'Personas Enjuiciadas'!I13)/('Personas Enjuiciadas'!N13+'Personas Enjuiciadas'!P13),"-")</f>
        <v>0.96174863387978138</v>
      </c>
      <c r="E12" s="39">
        <f>IF(AND('Personas Enjuiciadas'!O13+'Personas Enjuiciadas'!Q13&gt;0),('Personas Enjuiciadas'!E13+'Personas Enjuiciadas'!J13)/('Personas Enjuiciadas'!O13+'Personas Enjuiciadas'!Q13),"-")</f>
        <v>1</v>
      </c>
      <c r="H12" s="38"/>
    </row>
    <row r="13" spans="2:8" ht="20.100000000000001" customHeight="1" thickBot="1" x14ac:dyDescent="0.25">
      <c r="B13" s="4" t="s">
        <v>201</v>
      </c>
      <c r="C13" s="35">
        <f>IF('Personas Enjuiciadas'!D14+'Personas Enjuiciadas'!E14+'Personas Enjuiciadas'!I14+'Personas Enjuiciadas'!J14&gt;0,('Personas Enjuiciadas'!D14+'Personas Enjuiciadas'!E14+'Personas Enjuiciadas'!I14+'Personas Enjuiciadas'!J14)/'Personas Enjuiciadas'!M14,"-")</f>
        <v>0.94495412844036697</v>
      </c>
      <c r="D13" s="39">
        <f>IF(AND('Personas Enjuiciadas'!N14+'Personas Enjuiciadas'!P14&gt;0),('Personas Enjuiciadas'!D14+'Personas Enjuiciadas'!I14)/('Personas Enjuiciadas'!N14+'Personas Enjuiciadas'!P14),"-")</f>
        <v>0.93650793650793651</v>
      </c>
      <c r="E13" s="39">
        <f>IF(AND('Personas Enjuiciadas'!O14+'Personas Enjuiciadas'!Q14&gt;0),('Personas Enjuiciadas'!E14+'Personas Enjuiciadas'!J14)/('Personas Enjuiciadas'!O14+'Personas Enjuiciadas'!Q14),"-")</f>
        <v>1</v>
      </c>
      <c r="H13" s="38"/>
    </row>
    <row r="14" spans="2:8" ht="20.100000000000001" customHeight="1" thickBot="1" x14ac:dyDescent="0.25">
      <c r="B14" s="4" t="s">
        <v>202</v>
      </c>
      <c r="C14" s="35">
        <f>IF('Personas Enjuiciadas'!D15+'Personas Enjuiciadas'!E15+'Personas Enjuiciadas'!I15+'Personas Enjuiciadas'!J15&gt;0,('Personas Enjuiciadas'!D15+'Personas Enjuiciadas'!E15+'Personas Enjuiciadas'!I15+'Personas Enjuiciadas'!J15)/'Personas Enjuiciadas'!M15,"-")</f>
        <v>0.86507936507936511</v>
      </c>
      <c r="D14" s="39">
        <f>IF(AND('Personas Enjuiciadas'!N15+'Personas Enjuiciadas'!P15&gt;0),('Personas Enjuiciadas'!D15+'Personas Enjuiciadas'!I15)/('Personas Enjuiciadas'!N15+'Personas Enjuiciadas'!P15),"-")</f>
        <v>0.80681818181818177</v>
      </c>
      <c r="E14" s="39">
        <f>IF(AND('Personas Enjuiciadas'!O15+'Personas Enjuiciadas'!Q15&gt;0),('Personas Enjuiciadas'!E15+'Personas Enjuiciadas'!J15)/('Personas Enjuiciadas'!O15+'Personas Enjuiciadas'!Q15),"-")</f>
        <v>1</v>
      </c>
      <c r="H14" s="38"/>
    </row>
    <row r="15" spans="2:8" ht="20.100000000000001" customHeight="1" thickBot="1" x14ac:dyDescent="0.25">
      <c r="B15" s="4" t="s">
        <v>203</v>
      </c>
      <c r="C15" s="35">
        <f>IF('Personas Enjuiciadas'!D16+'Personas Enjuiciadas'!E16+'Personas Enjuiciadas'!I16+'Personas Enjuiciadas'!J16&gt;0,('Personas Enjuiciadas'!D16+'Personas Enjuiciadas'!E16+'Personas Enjuiciadas'!I16+'Personas Enjuiciadas'!J16)/'Personas Enjuiciadas'!M16,"-")</f>
        <v>0.89743589743589747</v>
      </c>
      <c r="D15" s="39">
        <f>IF(AND('Personas Enjuiciadas'!N16+'Personas Enjuiciadas'!P16&gt;0),('Personas Enjuiciadas'!D16+'Personas Enjuiciadas'!I16)/('Personas Enjuiciadas'!N16+'Personas Enjuiciadas'!P16),"-")</f>
        <v>0.89719626168224298</v>
      </c>
      <c r="E15" s="39">
        <f>IF(AND('Personas Enjuiciadas'!O16+'Personas Enjuiciadas'!Q16&gt;0),('Personas Enjuiciadas'!E16+'Personas Enjuiciadas'!J16)/('Personas Enjuiciadas'!O16+'Personas Enjuiciadas'!Q16),"-")</f>
        <v>0.9</v>
      </c>
      <c r="H15" s="38"/>
    </row>
    <row r="16" spans="2:8" ht="20.100000000000001" customHeight="1" thickBot="1" x14ac:dyDescent="0.25">
      <c r="B16" s="4" t="s">
        <v>204</v>
      </c>
      <c r="C16" s="35">
        <f>IF('Personas Enjuiciadas'!D17+'Personas Enjuiciadas'!E17+'Personas Enjuiciadas'!I17+'Personas Enjuiciadas'!J17&gt;0,('Personas Enjuiciadas'!D17+'Personas Enjuiciadas'!E17+'Personas Enjuiciadas'!I17+'Personas Enjuiciadas'!J17)/'Personas Enjuiciadas'!M17,"-")</f>
        <v>0.83333333333333337</v>
      </c>
      <c r="D16" s="39">
        <f>IF(AND('Personas Enjuiciadas'!N17+'Personas Enjuiciadas'!P17&gt;0),('Personas Enjuiciadas'!D17+'Personas Enjuiciadas'!I17)/('Personas Enjuiciadas'!N17+'Personas Enjuiciadas'!P17),"-")</f>
        <v>0.80165289256198347</v>
      </c>
      <c r="E16" s="39">
        <f>IF(AND('Personas Enjuiciadas'!O17+'Personas Enjuiciadas'!Q17&gt;0),('Personas Enjuiciadas'!E17+'Personas Enjuiciadas'!J17)/('Personas Enjuiciadas'!O17+'Personas Enjuiciadas'!Q17),"-")</f>
        <v>0.88732394366197187</v>
      </c>
      <c r="H16" s="38"/>
    </row>
    <row r="17" spans="2:8" ht="20.100000000000001" customHeight="1" thickBot="1" x14ac:dyDescent="0.25">
      <c r="B17" s="4" t="s">
        <v>205</v>
      </c>
      <c r="C17" s="35">
        <f>IF('Personas Enjuiciadas'!D18+'Personas Enjuiciadas'!E18+'Personas Enjuiciadas'!I18+'Personas Enjuiciadas'!J18&gt;0,('Personas Enjuiciadas'!D18+'Personas Enjuiciadas'!E18+'Personas Enjuiciadas'!I18+'Personas Enjuiciadas'!J18)/'Personas Enjuiciadas'!M18,"-")</f>
        <v>0.7211155378486056</v>
      </c>
      <c r="D17" s="39">
        <f>IF(AND('Personas Enjuiciadas'!N18+'Personas Enjuiciadas'!P18&gt;0),('Personas Enjuiciadas'!D18+'Personas Enjuiciadas'!I18)/('Personas Enjuiciadas'!N18+'Personas Enjuiciadas'!P18),"-")</f>
        <v>0.70614035087719296</v>
      </c>
      <c r="E17" s="39">
        <f>IF(AND('Personas Enjuiciadas'!O18+'Personas Enjuiciadas'!Q18&gt;0),('Personas Enjuiciadas'!E18+'Personas Enjuiciadas'!J18)/('Personas Enjuiciadas'!O18+'Personas Enjuiciadas'!Q18),"-")</f>
        <v>0.86956521739130432</v>
      </c>
      <c r="H17" s="38"/>
    </row>
    <row r="18" spans="2:8" ht="20.100000000000001" customHeight="1" thickBot="1" x14ac:dyDescent="0.25">
      <c r="B18" s="4" t="s">
        <v>206</v>
      </c>
      <c r="C18" s="35">
        <f>IF('Personas Enjuiciadas'!D19+'Personas Enjuiciadas'!E19+'Personas Enjuiciadas'!I19+'Personas Enjuiciadas'!J19&gt;0,('Personas Enjuiciadas'!D19+'Personas Enjuiciadas'!E19+'Personas Enjuiciadas'!I19+'Personas Enjuiciadas'!J19)/'Personas Enjuiciadas'!M19,"-")</f>
        <v>1</v>
      </c>
      <c r="D18" s="39">
        <f>IF(AND('Personas Enjuiciadas'!N19+'Personas Enjuiciadas'!P19&gt;0),('Personas Enjuiciadas'!D19+'Personas Enjuiciadas'!I19)/('Personas Enjuiciadas'!N19+'Personas Enjuiciadas'!P19),"-")</f>
        <v>1</v>
      </c>
      <c r="E18" s="39">
        <f>IF(AND('Personas Enjuiciadas'!O19+'Personas Enjuiciadas'!Q19&gt;0),('Personas Enjuiciadas'!E19+'Personas Enjuiciadas'!J19)/('Personas Enjuiciadas'!O19+'Personas Enjuiciadas'!Q19),"-")</f>
        <v>1</v>
      </c>
      <c r="H18" s="38"/>
    </row>
    <row r="19" spans="2:8" ht="20.100000000000001" customHeight="1" thickBot="1" x14ac:dyDescent="0.25">
      <c r="B19" s="4" t="s">
        <v>207</v>
      </c>
      <c r="C19" s="35">
        <f>IF('Personas Enjuiciadas'!D20+'Personas Enjuiciadas'!E20+'Personas Enjuiciadas'!I20+'Personas Enjuiciadas'!J20&gt;0,('Personas Enjuiciadas'!D20+'Personas Enjuiciadas'!E20+'Personas Enjuiciadas'!I20+'Personas Enjuiciadas'!J20)/'Personas Enjuiciadas'!M20,"-")</f>
        <v>0.94736842105263153</v>
      </c>
      <c r="D19" s="39">
        <f>IF(AND('Personas Enjuiciadas'!N20+'Personas Enjuiciadas'!P20&gt;0),('Personas Enjuiciadas'!D20+'Personas Enjuiciadas'!I20)/('Personas Enjuiciadas'!N20+'Personas Enjuiciadas'!P20),"-")</f>
        <v>0.94117647058823528</v>
      </c>
      <c r="E19" s="39">
        <f>IF(AND('Personas Enjuiciadas'!O20+'Personas Enjuiciadas'!Q20&gt;0),('Personas Enjuiciadas'!E20+'Personas Enjuiciadas'!J20)/('Personas Enjuiciadas'!O20+'Personas Enjuiciadas'!Q20),"-")</f>
        <v>1</v>
      </c>
      <c r="H19" s="38"/>
    </row>
    <row r="20" spans="2:8" ht="20.100000000000001" customHeight="1" thickBot="1" x14ac:dyDescent="0.25">
      <c r="B20" s="4" t="s">
        <v>208</v>
      </c>
      <c r="C20" s="35">
        <f>IF('Personas Enjuiciadas'!D21+'Personas Enjuiciadas'!E21+'Personas Enjuiciadas'!I21+'Personas Enjuiciadas'!J21&gt;0,('Personas Enjuiciadas'!D21+'Personas Enjuiciadas'!E21+'Personas Enjuiciadas'!I21+'Personas Enjuiciadas'!J21)/'Personas Enjuiciadas'!M21,"-")</f>
        <v>0.90769230769230769</v>
      </c>
      <c r="D20" s="39">
        <f>IF(AND('Personas Enjuiciadas'!N21+'Personas Enjuiciadas'!P21&gt;0),('Personas Enjuiciadas'!D21+'Personas Enjuiciadas'!I21)/('Personas Enjuiciadas'!N21+'Personas Enjuiciadas'!P21),"-")</f>
        <v>0.88636363636363635</v>
      </c>
      <c r="E20" s="39">
        <f>IF(AND('Personas Enjuiciadas'!O21+'Personas Enjuiciadas'!Q21&gt;0),('Personas Enjuiciadas'!E21+'Personas Enjuiciadas'!J21)/('Personas Enjuiciadas'!O21+'Personas Enjuiciadas'!Q21),"-")</f>
        <v>0.95238095238095233</v>
      </c>
      <c r="H20" s="38"/>
    </row>
    <row r="21" spans="2:8" ht="20.100000000000001" customHeight="1" thickBot="1" x14ac:dyDescent="0.25">
      <c r="B21" s="4" t="s">
        <v>209</v>
      </c>
      <c r="C21" s="35">
        <f>IF('Personas Enjuiciadas'!D22+'Personas Enjuiciadas'!E22+'Personas Enjuiciadas'!I22+'Personas Enjuiciadas'!J22&gt;0,('Personas Enjuiciadas'!D22+'Personas Enjuiciadas'!E22+'Personas Enjuiciadas'!I22+'Personas Enjuiciadas'!J22)/'Personas Enjuiciadas'!M22,"-")</f>
        <v>0.94339622641509435</v>
      </c>
      <c r="D21" s="39">
        <f>IF(AND('Personas Enjuiciadas'!N22+'Personas Enjuiciadas'!P22&gt;0),('Personas Enjuiciadas'!D22+'Personas Enjuiciadas'!I22)/('Personas Enjuiciadas'!N22+'Personas Enjuiciadas'!P22),"-")</f>
        <v>0.93076923076923079</v>
      </c>
      <c r="E21" s="39">
        <f>IF(AND('Personas Enjuiciadas'!O22+'Personas Enjuiciadas'!Q22&gt;0),('Personas Enjuiciadas'!E22+'Personas Enjuiciadas'!J22)/('Personas Enjuiciadas'!O22+'Personas Enjuiciadas'!Q22),"-")</f>
        <v>1</v>
      </c>
      <c r="H21" s="38"/>
    </row>
    <row r="22" spans="2:8" ht="20.100000000000001" customHeight="1" thickBot="1" x14ac:dyDescent="0.25">
      <c r="B22" s="4" t="s">
        <v>210</v>
      </c>
      <c r="C22" s="35">
        <f>IF('Personas Enjuiciadas'!D23+'Personas Enjuiciadas'!E23+'Personas Enjuiciadas'!I23+'Personas Enjuiciadas'!J23&gt;0,('Personas Enjuiciadas'!D23+'Personas Enjuiciadas'!E23+'Personas Enjuiciadas'!I23+'Personas Enjuiciadas'!J23)/'Personas Enjuiciadas'!M23,"-")</f>
        <v>0.90322580645161288</v>
      </c>
      <c r="D22" s="39">
        <f>IF(AND('Personas Enjuiciadas'!N23+'Personas Enjuiciadas'!P23&gt;0),('Personas Enjuiciadas'!D23+'Personas Enjuiciadas'!I23)/('Personas Enjuiciadas'!N23+'Personas Enjuiciadas'!P23),"-")</f>
        <v>0.89166666666666672</v>
      </c>
      <c r="E22" s="39">
        <f>IF(AND('Personas Enjuiciadas'!O23+'Personas Enjuiciadas'!Q23&gt;0),('Personas Enjuiciadas'!E23+'Personas Enjuiciadas'!J23)/('Personas Enjuiciadas'!O23+'Personas Enjuiciadas'!Q23),"-")</f>
        <v>0.91752577319587625</v>
      </c>
      <c r="H22" s="38"/>
    </row>
    <row r="23" spans="2:8" ht="20.100000000000001" customHeight="1" thickBot="1" x14ac:dyDescent="0.25">
      <c r="B23" s="4" t="s">
        <v>211</v>
      </c>
      <c r="C23" s="35">
        <f>IF('Personas Enjuiciadas'!D24+'Personas Enjuiciadas'!E24+'Personas Enjuiciadas'!I24+'Personas Enjuiciadas'!J24&gt;0,('Personas Enjuiciadas'!D24+'Personas Enjuiciadas'!E24+'Personas Enjuiciadas'!I24+'Personas Enjuiciadas'!J24)/'Personas Enjuiciadas'!M24,"-")</f>
        <v>0.94226804123711339</v>
      </c>
      <c r="D23" s="39">
        <f>IF(AND('Personas Enjuiciadas'!N24+'Personas Enjuiciadas'!P24&gt;0),('Personas Enjuiciadas'!D24+'Personas Enjuiciadas'!I24)/('Personas Enjuiciadas'!N24+'Personas Enjuiciadas'!P24),"-")</f>
        <v>0.93489583333333337</v>
      </c>
      <c r="E23" s="39">
        <f>IF(AND('Personas Enjuiciadas'!O24+'Personas Enjuiciadas'!Q24&gt;0),('Personas Enjuiciadas'!E24+'Personas Enjuiciadas'!J24)/('Personas Enjuiciadas'!O24+'Personas Enjuiciadas'!Q24),"-")</f>
        <v>0.97029702970297027</v>
      </c>
      <c r="H23" s="38"/>
    </row>
    <row r="24" spans="2:8" ht="20.100000000000001" customHeight="1" thickBot="1" x14ac:dyDescent="0.25">
      <c r="B24" s="4" t="s">
        <v>212</v>
      </c>
      <c r="C24" s="35">
        <f>IF('Personas Enjuiciadas'!D25+'Personas Enjuiciadas'!E25+'Personas Enjuiciadas'!I25+'Personas Enjuiciadas'!J25&gt;0,('Personas Enjuiciadas'!D25+'Personas Enjuiciadas'!E25+'Personas Enjuiciadas'!I25+'Personas Enjuiciadas'!J25)/'Personas Enjuiciadas'!M25,"-")</f>
        <v>0.89383561643835618</v>
      </c>
      <c r="D24" s="39">
        <f>IF(AND('Personas Enjuiciadas'!N25+'Personas Enjuiciadas'!P25&gt;0),('Personas Enjuiciadas'!D25+'Personas Enjuiciadas'!I25)/('Personas Enjuiciadas'!N25+'Personas Enjuiciadas'!P25),"-")</f>
        <v>0.89302325581395348</v>
      </c>
      <c r="E24" s="39">
        <f>IF(AND('Personas Enjuiciadas'!O25+'Personas Enjuiciadas'!Q25&gt;0),('Personas Enjuiciadas'!E25+'Personas Enjuiciadas'!J25)/('Personas Enjuiciadas'!O25+'Personas Enjuiciadas'!Q25),"-")</f>
        <v>0.89610389610389607</v>
      </c>
      <c r="H24" s="38"/>
    </row>
    <row r="25" spans="2:8" ht="20.100000000000001" customHeight="1" thickBot="1" x14ac:dyDescent="0.25">
      <c r="B25" s="5" t="s">
        <v>213</v>
      </c>
      <c r="C25" s="35">
        <f>IF('Personas Enjuiciadas'!D26+'Personas Enjuiciadas'!E26+'Personas Enjuiciadas'!I26+'Personas Enjuiciadas'!J26&gt;0,('Personas Enjuiciadas'!D26+'Personas Enjuiciadas'!E26+'Personas Enjuiciadas'!I26+'Personas Enjuiciadas'!J26)/'Personas Enjuiciadas'!M26,"-")</f>
        <v>0.94029850746268662</v>
      </c>
      <c r="D25" s="39">
        <f>IF(AND('Personas Enjuiciadas'!N26+'Personas Enjuiciadas'!P26&gt;0),('Personas Enjuiciadas'!D26+'Personas Enjuiciadas'!I26)/('Personas Enjuiciadas'!N26+'Personas Enjuiciadas'!P26),"-")</f>
        <v>0.92452830188679247</v>
      </c>
      <c r="E25" s="39">
        <f>IF(AND('Personas Enjuiciadas'!O26+'Personas Enjuiciadas'!Q26&gt;0),('Personas Enjuiciadas'!E26+'Personas Enjuiciadas'!J26)/('Personas Enjuiciadas'!O26+'Personas Enjuiciadas'!Q26),"-")</f>
        <v>1</v>
      </c>
      <c r="H25" s="38"/>
    </row>
    <row r="26" spans="2:8" ht="20.100000000000001" customHeight="1" thickBot="1" x14ac:dyDescent="0.25">
      <c r="B26" s="6" t="s">
        <v>214</v>
      </c>
      <c r="C26" s="35">
        <f>IF('Personas Enjuiciadas'!D27+'Personas Enjuiciadas'!E27+'Personas Enjuiciadas'!I27+'Personas Enjuiciadas'!J27&gt;0,('Personas Enjuiciadas'!D27+'Personas Enjuiciadas'!E27+'Personas Enjuiciadas'!I27+'Personas Enjuiciadas'!J27)/'Personas Enjuiciadas'!M27,"-")</f>
        <v>0.6</v>
      </c>
      <c r="D26" s="39">
        <f>IF(AND('Personas Enjuiciadas'!N27+'Personas Enjuiciadas'!P27&gt;0),('Personas Enjuiciadas'!D27+'Personas Enjuiciadas'!I27)/('Personas Enjuiciadas'!N27+'Personas Enjuiciadas'!P27),"-")</f>
        <v>0.6</v>
      </c>
      <c r="E26" s="39" t="str">
        <f>IF(AND('Personas Enjuiciadas'!O27+'Personas Enjuiciadas'!Q27&gt;0),('Personas Enjuiciadas'!E27+'Personas Enjuiciadas'!J27)/('Personas Enjuiciadas'!O27+'Personas Enjuiciadas'!Q27),"-")</f>
        <v>-</v>
      </c>
      <c r="H26" s="38"/>
    </row>
    <row r="27" spans="2:8" ht="20.100000000000001" customHeight="1" thickBot="1" x14ac:dyDescent="0.25">
      <c r="B27" s="4" t="s">
        <v>215</v>
      </c>
      <c r="C27" s="35">
        <f>IF('Personas Enjuiciadas'!D28+'Personas Enjuiciadas'!E28+'Personas Enjuiciadas'!I28+'Personas Enjuiciadas'!J28&gt;0,('Personas Enjuiciadas'!D28+'Personas Enjuiciadas'!E28+'Personas Enjuiciadas'!I28+'Personas Enjuiciadas'!J28)/'Personas Enjuiciadas'!M28,"-")</f>
        <v>0.96875</v>
      </c>
      <c r="D27" s="39">
        <f>IF(AND('Personas Enjuiciadas'!N28+'Personas Enjuiciadas'!P28&gt;0),('Personas Enjuiciadas'!D28+'Personas Enjuiciadas'!I28)/('Personas Enjuiciadas'!N28+'Personas Enjuiciadas'!P28),"-")</f>
        <v>0.95238095238095233</v>
      </c>
      <c r="E27" s="39">
        <f>IF(AND('Personas Enjuiciadas'!O28+'Personas Enjuiciadas'!Q28&gt;0),('Personas Enjuiciadas'!E28+'Personas Enjuiciadas'!J28)/('Personas Enjuiciadas'!O28+'Personas Enjuiciadas'!Q28),"-")</f>
        <v>1</v>
      </c>
      <c r="H27" s="38"/>
    </row>
    <row r="28" spans="2:8" ht="20.100000000000001" customHeight="1" thickBot="1" x14ac:dyDescent="0.25">
      <c r="B28" s="4" t="s">
        <v>216</v>
      </c>
      <c r="C28" s="35">
        <f>IF('Personas Enjuiciadas'!D29+'Personas Enjuiciadas'!E29+'Personas Enjuiciadas'!I29+'Personas Enjuiciadas'!J29&gt;0,('Personas Enjuiciadas'!D29+'Personas Enjuiciadas'!E29+'Personas Enjuiciadas'!I29+'Personas Enjuiciadas'!J29)/'Personas Enjuiciadas'!M29,"-")</f>
        <v>0.91379310344827591</v>
      </c>
      <c r="D28" s="39">
        <f>IF(AND('Personas Enjuiciadas'!N29+'Personas Enjuiciadas'!P29&gt;0),('Personas Enjuiciadas'!D29+'Personas Enjuiciadas'!I29)/('Personas Enjuiciadas'!N29+'Personas Enjuiciadas'!P29),"-")</f>
        <v>0.92156862745098034</v>
      </c>
      <c r="E28" s="39">
        <f>IF(AND('Personas Enjuiciadas'!O29+'Personas Enjuiciadas'!Q29&gt;0),('Personas Enjuiciadas'!E29+'Personas Enjuiciadas'!J29)/('Personas Enjuiciadas'!O29+'Personas Enjuiciadas'!Q29),"-")</f>
        <v>0.8571428571428571</v>
      </c>
      <c r="H28" s="38"/>
    </row>
    <row r="29" spans="2:8" ht="20.100000000000001" customHeight="1" thickBot="1" x14ac:dyDescent="0.25">
      <c r="B29" s="4" t="s">
        <v>217</v>
      </c>
      <c r="C29" s="35">
        <f>IF('Personas Enjuiciadas'!D30+'Personas Enjuiciadas'!E30+'Personas Enjuiciadas'!I30+'Personas Enjuiciadas'!J30&gt;0,('Personas Enjuiciadas'!D30+'Personas Enjuiciadas'!E30+'Personas Enjuiciadas'!I30+'Personas Enjuiciadas'!J30)/'Personas Enjuiciadas'!M30,"-")</f>
        <v>1</v>
      </c>
      <c r="D29" s="39">
        <f>IF(AND('Personas Enjuiciadas'!N30+'Personas Enjuiciadas'!P30&gt;0),('Personas Enjuiciadas'!D30+'Personas Enjuiciadas'!I30)/('Personas Enjuiciadas'!N30+'Personas Enjuiciadas'!P30),"-")</f>
        <v>1</v>
      </c>
      <c r="E29" s="39">
        <f>IF(AND('Personas Enjuiciadas'!O30+'Personas Enjuiciadas'!Q30&gt;0),('Personas Enjuiciadas'!E30+'Personas Enjuiciadas'!J30)/('Personas Enjuiciadas'!O30+'Personas Enjuiciadas'!Q30),"-")</f>
        <v>1</v>
      </c>
      <c r="H29" s="38"/>
    </row>
    <row r="30" spans="2:8" ht="20.100000000000001" customHeight="1" thickBot="1" x14ac:dyDescent="0.25">
      <c r="B30" s="4" t="s">
        <v>218</v>
      </c>
      <c r="C30" s="35">
        <f>IF('Personas Enjuiciadas'!D31+'Personas Enjuiciadas'!E31+'Personas Enjuiciadas'!I31+'Personas Enjuiciadas'!J31&gt;0,('Personas Enjuiciadas'!D31+'Personas Enjuiciadas'!E31+'Personas Enjuiciadas'!I31+'Personas Enjuiciadas'!J31)/'Personas Enjuiciadas'!M31,"-")</f>
        <v>0.4</v>
      </c>
      <c r="D30" s="39">
        <f>IF(AND('Personas Enjuiciadas'!N31+'Personas Enjuiciadas'!P31&gt;0),('Personas Enjuiciadas'!D31+'Personas Enjuiciadas'!I31)/('Personas Enjuiciadas'!N31+'Personas Enjuiciadas'!P31),"-")</f>
        <v>0.5</v>
      </c>
      <c r="E30" s="39">
        <f>IF(AND('Personas Enjuiciadas'!O31+'Personas Enjuiciadas'!Q31&gt;0),('Personas Enjuiciadas'!E31+'Personas Enjuiciadas'!J31)/('Personas Enjuiciadas'!O31+'Personas Enjuiciadas'!Q31),"-")</f>
        <v>0</v>
      </c>
      <c r="H30" s="38"/>
    </row>
    <row r="31" spans="2:8" ht="20.100000000000001" customHeight="1" thickBot="1" x14ac:dyDescent="0.25">
      <c r="B31" s="4" t="s">
        <v>219</v>
      </c>
      <c r="C31" s="35">
        <f>IF('Personas Enjuiciadas'!D32+'Personas Enjuiciadas'!E32+'Personas Enjuiciadas'!I32+'Personas Enjuiciadas'!J32&gt;0,('Personas Enjuiciadas'!D32+'Personas Enjuiciadas'!E32+'Personas Enjuiciadas'!I32+'Personas Enjuiciadas'!J32)/'Personas Enjuiciadas'!M32,"-")</f>
        <v>0.9375</v>
      </c>
      <c r="D31" s="39">
        <f>IF(AND('Personas Enjuiciadas'!N32+'Personas Enjuiciadas'!P32&gt;0),('Personas Enjuiciadas'!D32+'Personas Enjuiciadas'!I32)/('Personas Enjuiciadas'!N32+'Personas Enjuiciadas'!P32),"-")</f>
        <v>0.88888888888888884</v>
      </c>
      <c r="E31" s="39">
        <f>IF(AND('Personas Enjuiciadas'!O32+'Personas Enjuiciadas'!Q32&gt;0),('Personas Enjuiciadas'!E32+'Personas Enjuiciadas'!J32)/('Personas Enjuiciadas'!O32+'Personas Enjuiciadas'!Q32),"-")</f>
        <v>1</v>
      </c>
      <c r="H31" s="38"/>
    </row>
    <row r="32" spans="2:8" ht="20.100000000000001" customHeight="1" thickBot="1" x14ac:dyDescent="0.25">
      <c r="B32" s="4" t="s">
        <v>220</v>
      </c>
      <c r="C32" s="35">
        <f>IF('Personas Enjuiciadas'!D33+'Personas Enjuiciadas'!E33+'Personas Enjuiciadas'!I33+'Personas Enjuiciadas'!J33&gt;0,('Personas Enjuiciadas'!D33+'Personas Enjuiciadas'!E33+'Personas Enjuiciadas'!I33+'Personas Enjuiciadas'!J33)/'Personas Enjuiciadas'!M33,"-")</f>
        <v>1</v>
      </c>
      <c r="D32" s="39">
        <f>IF(AND('Personas Enjuiciadas'!N33+'Personas Enjuiciadas'!P33&gt;0),('Personas Enjuiciadas'!D33+'Personas Enjuiciadas'!I33)/('Personas Enjuiciadas'!N33+'Personas Enjuiciadas'!P33),"-")</f>
        <v>1</v>
      </c>
      <c r="E32" s="39">
        <f>IF(AND('Personas Enjuiciadas'!O33+'Personas Enjuiciadas'!Q33&gt;0),('Personas Enjuiciadas'!E33+'Personas Enjuiciadas'!J33)/('Personas Enjuiciadas'!O33+'Personas Enjuiciadas'!Q33),"-")</f>
        <v>1</v>
      </c>
      <c r="H32" s="38"/>
    </row>
    <row r="33" spans="2:8" ht="20.100000000000001" customHeight="1" thickBot="1" x14ac:dyDescent="0.25">
      <c r="B33" s="4" t="s">
        <v>221</v>
      </c>
      <c r="C33" s="35">
        <f>IF('Personas Enjuiciadas'!D34+'Personas Enjuiciadas'!E34+'Personas Enjuiciadas'!I34+'Personas Enjuiciadas'!J34&gt;0,('Personas Enjuiciadas'!D34+'Personas Enjuiciadas'!E34+'Personas Enjuiciadas'!I34+'Personas Enjuiciadas'!J34)/'Personas Enjuiciadas'!M34,"-")</f>
        <v>0.6875</v>
      </c>
      <c r="D33" s="39">
        <f>IF(AND('Personas Enjuiciadas'!N34+'Personas Enjuiciadas'!P34&gt;0),('Personas Enjuiciadas'!D34+'Personas Enjuiciadas'!I34)/('Personas Enjuiciadas'!N34+'Personas Enjuiciadas'!P34),"-")</f>
        <v>0.6875</v>
      </c>
      <c r="E33" s="39" t="str">
        <f>IF(AND('Personas Enjuiciadas'!O34+'Personas Enjuiciadas'!Q34&gt;0),('Personas Enjuiciadas'!E34+'Personas Enjuiciadas'!J34)/('Personas Enjuiciadas'!O34+'Personas Enjuiciadas'!Q34),"-")</f>
        <v>-</v>
      </c>
      <c r="H33" s="38"/>
    </row>
    <row r="34" spans="2:8" ht="20.100000000000001" customHeight="1" thickBot="1" x14ac:dyDescent="0.25">
      <c r="B34" s="4" t="s">
        <v>222</v>
      </c>
      <c r="C34" s="35">
        <f>IF('Personas Enjuiciadas'!D35+'Personas Enjuiciadas'!E35+'Personas Enjuiciadas'!I35+'Personas Enjuiciadas'!J35&gt;0,('Personas Enjuiciadas'!D35+'Personas Enjuiciadas'!E35+'Personas Enjuiciadas'!I35+'Personas Enjuiciadas'!J35)/'Personas Enjuiciadas'!M35,"-")</f>
        <v>0.33333333333333331</v>
      </c>
      <c r="D34" s="39">
        <f>IF(AND('Personas Enjuiciadas'!N35+'Personas Enjuiciadas'!P35&gt;0),('Personas Enjuiciadas'!D35+'Personas Enjuiciadas'!I35)/('Personas Enjuiciadas'!N35+'Personas Enjuiciadas'!P35),"-")</f>
        <v>0.33333333333333331</v>
      </c>
      <c r="E34" s="39" t="str">
        <f>IF(AND('Personas Enjuiciadas'!O35+'Personas Enjuiciadas'!Q35&gt;0),('Personas Enjuiciadas'!E35+'Personas Enjuiciadas'!J35)/('Personas Enjuiciadas'!O35+'Personas Enjuiciadas'!Q35),"-")</f>
        <v>-</v>
      </c>
      <c r="H34" s="38"/>
    </row>
    <row r="35" spans="2:8" ht="20.100000000000001" customHeight="1" thickBot="1" x14ac:dyDescent="0.25">
      <c r="B35" s="4" t="s">
        <v>223</v>
      </c>
      <c r="C35" s="35">
        <f>IF('Personas Enjuiciadas'!D36+'Personas Enjuiciadas'!E36+'Personas Enjuiciadas'!I36+'Personas Enjuiciadas'!J36&gt;0,('Personas Enjuiciadas'!D36+'Personas Enjuiciadas'!E36+'Personas Enjuiciadas'!I36+'Personas Enjuiciadas'!J36)/'Personas Enjuiciadas'!M36,"-")</f>
        <v>0.69230769230769229</v>
      </c>
      <c r="D35" s="39">
        <f>IF(AND('Personas Enjuiciadas'!N36+'Personas Enjuiciadas'!P36&gt;0),('Personas Enjuiciadas'!D36+'Personas Enjuiciadas'!I36)/('Personas Enjuiciadas'!N36+'Personas Enjuiciadas'!P36),"-")</f>
        <v>0.68181818181818177</v>
      </c>
      <c r="E35" s="39">
        <f>IF(AND('Personas Enjuiciadas'!O36+'Personas Enjuiciadas'!Q36&gt;0),('Personas Enjuiciadas'!E36+'Personas Enjuiciadas'!J36)/('Personas Enjuiciadas'!O36+'Personas Enjuiciadas'!Q36),"-")</f>
        <v>0.75</v>
      </c>
      <c r="H35" s="38"/>
    </row>
    <row r="36" spans="2:8" ht="20.100000000000001" customHeight="1" thickBot="1" x14ac:dyDescent="0.25">
      <c r="B36" s="4" t="s">
        <v>224</v>
      </c>
      <c r="C36" s="35">
        <f>IF('Personas Enjuiciadas'!D37+'Personas Enjuiciadas'!E37+'Personas Enjuiciadas'!I37+'Personas Enjuiciadas'!J37&gt;0,('Personas Enjuiciadas'!D37+'Personas Enjuiciadas'!E37+'Personas Enjuiciadas'!I37+'Personas Enjuiciadas'!J37)/'Personas Enjuiciadas'!M37,"-")</f>
        <v>1</v>
      </c>
      <c r="D36" s="39">
        <f>IF(AND('Personas Enjuiciadas'!N37+'Personas Enjuiciadas'!P37&gt;0),('Personas Enjuiciadas'!D37+'Personas Enjuiciadas'!I37)/('Personas Enjuiciadas'!N37+'Personas Enjuiciadas'!P37),"-")</f>
        <v>1</v>
      </c>
      <c r="E36" s="39">
        <f>IF(AND('Personas Enjuiciadas'!O37+'Personas Enjuiciadas'!Q37&gt;0),('Personas Enjuiciadas'!E37+'Personas Enjuiciadas'!J37)/('Personas Enjuiciadas'!O37+'Personas Enjuiciadas'!Q37),"-")</f>
        <v>1</v>
      </c>
      <c r="H36" s="38"/>
    </row>
    <row r="37" spans="2:8" ht="20.100000000000001" customHeight="1" thickBot="1" x14ac:dyDescent="0.25">
      <c r="B37" s="4" t="s">
        <v>225</v>
      </c>
      <c r="C37" s="35">
        <f>IF('Personas Enjuiciadas'!D38+'Personas Enjuiciadas'!E38+'Personas Enjuiciadas'!I38+'Personas Enjuiciadas'!J38&gt;0,('Personas Enjuiciadas'!D38+'Personas Enjuiciadas'!E38+'Personas Enjuiciadas'!I38+'Personas Enjuiciadas'!J38)/'Personas Enjuiciadas'!M38,"-")</f>
        <v>0.81818181818181823</v>
      </c>
      <c r="D37" s="39">
        <f>IF(AND('Personas Enjuiciadas'!N38+'Personas Enjuiciadas'!P38&gt;0),('Personas Enjuiciadas'!D38+'Personas Enjuiciadas'!I38)/('Personas Enjuiciadas'!N38+'Personas Enjuiciadas'!P38),"-")</f>
        <v>0.5</v>
      </c>
      <c r="E37" s="39">
        <f>IF(AND('Personas Enjuiciadas'!O38+'Personas Enjuiciadas'!Q38&gt;0),('Personas Enjuiciadas'!E38+'Personas Enjuiciadas'!J38)/('Personas Enjuiciadas'!O38+'Personas Enjuiciadas'!Q38),"-")</f>
        <v>1</v>
      </c>
      <c r="H37" s="38"/>
    </row>
    <row r="38" spans="2:8" ht="20.100000000000001" customHeight="1" thickBot="1" x14ac:dyDescent="0.25">
      <c r="B38" s="4" t="s">
        <v>226</v>
      </c>
      <c r="C38" s="35">
        <f>IF('Personas Enjuiciadas'!D39+'Personas Enjuiciadas'!E39+'Personas Enjuiciadas'!I39+'Personas Enjuiciadas'!J39&gt;0,('Personas Enjuiciadas'!D39+'Personas Enjuiciadas'!E39+'Personas Enjuiciadas'!I39+'Personas Enjuiciadas'!J39)/'Personas Enjuiciadas'!M39,"-")</f>
        <v>0.89655172413793105</v>
      </c>
      <c r="D38" s="39">
        <f>IF(AND('Personas Enjuiciadas'!N39+'Personas Enjuiciadas'!P39&gt;0),('Personas Enjuiciadas'!D39+'Personas Enjuiciadas'!I39)/('Personas Enjuiciadas'!N39+'Personas Enjuiciadas'!P39),"-")</f>
        <v>0.86363636363636365</v>
      </c>
      <c r="E38" s="39">
        <f>IF(AND('Personas Enjuiciadas'!O39+'Personas Enjuiciadas'!Q39&gt;0),('Personas Enjuiciadas'!E39+'Personas Enjuiciadas'!J39)/('Personas Enjuiciadas'!O39+'Personas Enjuiciadas'!Q39),"-")</f>
        <v>1</v>
      </c>
      <c r="H38" s="38"/>
    </row>
    <row r="39" spans="2:8" ht="20.100000000000001" customHeight="1" thickBot="1" x14ac:dyDescent="0.25">
      <c r="B39" s="4" t="s">
        <v>227</v>
      </c>
      <c r="C39" s="35">
        <f>IF('Personas Enjuiciadas'!D40+'Personas Enjuiciadas'!E40+'Personas Enjuiciadas'!I40+'Personas Enjuiciadas'!J40&gt;0,('Personas Enjuiciadas'!D40+'Personas Enjuiciadas'!E40+'Personas Enjuiciadas'!I40+'Personas Enjuiciadas'!J40)/'Personas Enjuiciadas'!M40,"-")</f>
        <v>0.96825396825396826</v>
      </c>
      <c r="D39" s="39">
        <f>IF(AND('Personas Enjuiciadas'!N40+'Personas Enjuiciadas'!P40&gt;0),('Personas Enjuiciadas'!D40+'Personas Enjuiciadas'!I40)/('Personas Enjuiciadas'!N40+'Personas Enjuiciadas'!P40),"-")</f>
        <v>0.9555555555555556</v>
      </c>
      <c r="E39" s="39">
        <f>IF(AND('Personas Enjuiciadas'!O40+'Personas Enjuiciadas'!Q40&gt;0),('Personas Enjuiciadas'!E40+'Personas Enjuiciadas'!J40)/('Personas Enjuiciadas'!O40+'Personas Enjuiciadas'!Q40),"-")</f>
        <v>1</v>
      </c>
      <c r="H39" s="38"/>
    </row>
    <row r="40" spans="2:8" ht="20.100000000000001" customHeight="1" thickBot="1" x14ac:dyDescent="0.25">
      <c r="B40" s="4" t="s">
        <v>228</v>
      </c>
      <c r="C40" s="35">
        <f>IF('Personas Enjuiciadas'!D41+'Personas Enjuiciadas'!E41+'Personas Enjuiciadas'!I41+'Personas Enjuiciadas'!J41&gt;0,('Personas Enjuiciadas'!D41+'Personas Enjuiciadas'!E41+'Personas Enjuiciadas'!I41+'Personas Enjuiciadas'!J41)/'Personas Enjuiciadas'!M41,"-")</f>
        <v>0.875</v>
      </c>
      <c r="D40" s="39">
        <f>IF(AND('Personas Enjuiciadas'!N41+'Personas Enjuiciadas'!P41&gt;0),('Personas Enjuiciadas'!D41+'Personas Enjuiciadas'!I41)/('Personas Enjuiciadas'!N41+'Personas Enjuiciadas'!P41),"-")</f>
        <v>0.87577639751552794</v>
      </c>
      <c r="E40" s="39">
        <f>IF(AND('Personas Enjuiciadas'!O41+'Personas Enjuiciadas'!Q41&gt;0),('Personas Enjuiciadas'!E41+'Personas Enjuiciadas'!J41)/('Personas Enjuiciadas'!O41+'Personas Enjuiciadas'!Q41),"-")</f>
        <v>0.87356321839080464</v>
      </c>
      <c r="H40" s="38"/>
    </row>
    <row r="41" spans="2:8" ht="20.100000000000001" customHeight="1" thickBot="1" x14ac:dyDescent="0.25">
      <c r="B41" s="4" t="s">
        <v>229</v>
      </c>
      <c r="C41" s="35">
        <f>IF('Personas Enjuiciadas'!D42+'Personas Enjuiciadas'!E42+'Personas Enjuiciadas'!I42+'Personas Enjuiciadas'!J42&gt;0,('Personas Enjuiciadas'!D42+'Personas Enjuiciadas'!E42+'Personas Enjuiciadas'!I42+'Personas Enjuiciadas'!J42)/'Personas Enjuiciadas'!M42,"-")</f>
        <v>0.67500000000000004</v>
      </c>
      <c r="D41" s="39">
        <f>IF(AND('Personas Enjuiciadas'!N42+'Personas Enjuiciadas'!P42&gt;0),('Personas Enjuiciadas'!D42+'Personas Enjuiciadas'!I42)/('Personas Enjuiciadas'!N42+'Personas Enjuiciadas'!P42),"-")</f>
        <v>0.70370370370370372</v>
      </c>
      <c r="E41" s="39">
        <f>IF(AND('Personas Enjuiciadas'!O42+'Personas Enjuiciadas'!Q42&gt;0),('Personas Enjuiciadas'!E42+'Personas Enjuiciadas'!J42)/('Personas Enjuiciadas'!O42+'Personas Enjuiciadas'!Q42),"-")</f>
        <v>0.61538461538461542</v>
      </c>
      <c r="H41" s="38"/>
    </row>
    <row r="42" spans="2:8" ht="20.100000000000001" customHeight="1" thickBot="1" x14ac:dyDescent="0.25">
      <c r="B42" s="4" t="s">
        <v>230</v>
      </c>
      <c r="C42" s="35">
        <f>IF('Personas Enjuiciadas'!D43+'Personas Enjuiciadas'!E43+'Personas Enjuiciadas'!I43+'Personas Enjuiciadas'!J43&gt;0,('Personas Enjuiciadas'!D43+'Personas Enjuiciadas'!E43+'Personas Enjuiciadas'!I43+'Personas Enjuiciadas'!J43)/'Personas Enjuiciadas'!M43,"-")</f>
        <v>0.95283018867924529</v>
      </c>
      <c r="D42" s="39">
        <f>IF(AND('Personas Enjuiciadas'!N43+'Personas Enjuiciadas'!P43&gt;0),('Personas Enjuiciadas'!D43+'Personas Enjuiciadas'!I43)/('Personas Enjuiciadas'!N43+'Personas Enjuiciadas'!P43),"-")</f>
        <v>0.93181818181818177</v>
      </c>
      <c r="E42" s="39">
        <f>IF(AND('Personas Enjuiciadas'!O43+'Personas Enjuiciadas'!Q43&gt;0),('Personas Enjuiciadas'!E43+'Personas Enjuiciadas'!J43)/('Personas Enjuiciadas'!O43+'Personas Enjuiciadas'!Q43),"-")</f>
        <v>0.967741935483871</v>
      </c>
      <c r="H42" s="38"/>
    </row>
    <row r="43" spans="2:8" ht="20.100000000000001" customHeight="1" thickBot="1" x14ac:dyDescent="0.25">
      <c r="B43" s="4" t="s">
        <v>231</v>
      </c>
      <c r="C43" s="35">
        <f>IF('Personas Enjuiciadas'!D44+'Personas Enjuiciadas'!E44+'Personas Enjuiciadas'!I44+'Personas Enjuiciadas'!J44&gt;0,('Personas Enjuiciadas'!D44+'Personas Enjuiciadas'!E44+'Personas Enjuiciadas'!I44+'Personas Enjuiciadas'!J44)/'Personas Enjuiciadas'!M44,"-")</f>
        <v>0.9452054794520548</v>
      </c>
      <c r="D43" s="39">
        <f>IF(AND('Personas Enjuiciadas'!N44+'Personas Enjuiciadas'!P44&gt;0),('Personas Enjuiciadas'!D44+'Personas Enjuiciadas'!I44)/('Personas Enjuiciadas'!N44+'Personas Enjuiciadas'!P44),"-")</f>
        <v>0.93617021276595747</v>
      </c>
      <c r="E43" s="39">
        <f>IF(AND('Personas Enjuiciadas'!O44+'Personas Enjuiciadas'!Q44&gt;0),('Personas Enjuiciadas'!E44+'Personas Enjuiciadas'!J44)/('Personas Enjuiciadas'!O44+'Personas Enjuiciadas'!Q44),"-")</f>
        <v>0.96153846153846156</v>
      </c>
      <c r="H43" s="38"/>
    </row>
    <row r="44" spans="2:8" ht="20.100000000000001" customHeight="1" thickBot="1" x14ac:dyDescent="0.25">
      <c r="B44" s="4" t="s">
        <v>232</v>
      </c>
      <c r="C44" s="35">
        <f>IF('Personas Enjuiciadas'!D45+'Personas Enjuiciadas'!E45+'Personas Enjuiciadas'!I45+'Personas Enjuiciadas'!J45&gt;0,('Personas Enjuiciadas'!D45+'Personas Enjuiciadas'!E45+'Personas Enjuiciadas'!I45+'Personas Enjuiciadas'!J45)/'Personas Enjuiciadas'!M45,"-")</f>
        <v>0.91348600508905853</v>
      </c>
      <c r="D44" s="39">
        <f>IF(AND('Personas Enjuiciadas'!N45+'Personas Enjuiciadas'!P45&gt;0),('Personas Enjuiciadas'!D45+'Personas Enjuiciadas'!I45)/('Personas Enjuiciadas'!N45+'Personas Enjuiciadas'!P45),"-")</f>
        <v>0.88400000000000001</v>
      </c>
      <c r="E44" s="39">
        <f>IF(AND('Personas Enjuiciadas'!O45+'Personas Enjuiciadas'!Q45&gt;0),('Personas Enjuiciadas'!E45+'Personas Enjuiciadas'!J45)/('Personas Enjuiciadas'!O45+'Personas Enjuiciadas'!Q45),"-")</f>
        <v>0.965034965034965</v>
      </c>
      <c r="H44" s="38"/>
    </row>
    <row r="45" spans="2:8" ht="20.100000000000001" customHeight="1" thickBot="1" x14ac:dyDescent="0.25">
      <c r="B45" s="4" t="s">
        <v>233</v>
      </c>
      <c r="C45" s="35">
        <f>IF('Personas Enjuiciadas'!D46+'Personas Enjuiciadas'!E46+'Personas Enjuiciadas'!I46+'Personas Enjuiciadas'!J46&gt;0,('Personas Enjuiciadas'!D46+'Personas Enjuiciadas'!E46+'Personas Enjuiciadas'!I46+'Personas Enjuiciadas'!J46)/'Personas Enjuiciadas'!M46,"-")</f>
        <v>0.92366412213740456</v>
      </c>
      <c r="D45" s="39">
        <f>IF(AND('Personas Enjuiciadas'!N46+'Personas Enjuiciadas'!P46&gt;0),('Personas Enjuiciadas'!D46+'Personas Enjuiciadas'!I46)/('Personas Enjuiciadas'!N46+'Personas Enjuiciadas'!P46),"-")</f>
        <v>0.91764705882352937</v>
      </c>
      <c r="E45" s="39">
        <f>IF(AND('Personas Enjuiciadas'!O46+'Personas Enjuiciadas'!Q46&gt;0),('Personas Enjuiciadas'!E46+'Personas Enjuiciadas'!J46)/('Personas Enjuiciadas'!O46+'Personas Enjuiciadas'!Q46),"-")</f>
        <v>0.93478260869565222</v>
      </c>
      <c r="H45" s="38"/>
    </row>
    <row r="46" spans="2:8" ht="20.100000000000001" customHeight="1" thickBot="1" x14ac:dyDescent="0.25">
      <c r="B46" s="4" t="s">
        <v>234</v>
      </c>
      <c r="C46" s="35">
        <f>IF('Personas Enjuiciadas'!D47+'Personas Enjuiciadas'!E47+'Personas Enjuiciadas'!I47+'Personas Enjuiciadas'!J47&gt;0,('Personas Enjuiciadas'!D47+'Personas Enjuiciadas'!E47+'Personas Enjuiciadas'!I47+'Personas Enjuiciadas'!J47)/'Personas Enjuiciadas'!M47,"-")</f>
        <v>0.84647302904564314</v>
      </c>
      <c r="D46" s="39">
        <f>IF(AND('Personas Enjuiciadas'!N47+'Personas Enjuiciadas'!P47&gt;0),('Personas Enjuiciadas'!D47+'Personas Enjuiciadas'!I47)/('Personas Enjuiciadas'!N47+'Personas Enjuiciadas'!P47),"-")</f>
        <v>0.82866043613707163</v>
      </c>
      <c r="E46" s="39">
        <f>IF(AND('Personas Enjuiciadas'!O47+'Personas Enjuiciadas'!Q47&gt;0),('Personas Enjuiciadas'!E47+'Personas Enjuiciadas'!J47)/('Personas Enjuiciadas'!O47+'Personas Enjuiciadas'!Q47),"-")</f>
        <v>0.88198757763975155</v>
      </c>
      <c r="H46" s="38"/>
    </row>
    <row r="47" spans="2:8" ht="20.100000000000001" customHeight="1" thickBot="1" x14ac:dyDescent="0.25">
      <c r="B47" s="4" t="s">
        <v>235</v>
      </c>
      <c r="C47" s="35">
        <f>IF('Personas Enjuiciadas'!D48+'Personas Enjuiciadas'!E48+'Personas Enjuiciadas'!I48+'Personas Enjuiciadas'!J48&gt;0,('Personas Enjuiciadas'!D48+'Personas Enjuiciadas'!E48+'Personas Enjuiciadas'!I48+'Personas Enjuiciadas'!J48)/'Personas Enjuiciadas'!M48,"-")</f>
        <v>0.96296296296296291</v>
      </c>
      <c r="D47" s="39">
        <f>IF(AND('Personas Enjuiciadas'!N48+'Personas Enjuiciadas'!P48&gt;0),('Personas Enjuiciadas'!D48+'Personas Enjuiciadas'!I48)/('Personas Enjuiciadas'!N48+'Personas Enjuiciadas'!P48),"-")</f>
        <v>0.96039603960396036</v>
      </c>
      <c r="E47" s="39">
        <f>IF(AND('Personas Enjuiciadas'!O48+'Personas Enjuiciadas'!Q48&gt;0),('Personas Enjuiciadas'!E48+'Personas Enjuiciadas'!J48)/('Personas Enjuiciadas'!O48+'Personas Enjuiciadas'!Q48),"-")</f>
        <v>1</v>
      </c>
      <c r="H47" s="38"/>
    </row>
    <row r="48" spans="2:8" ht="20.100000000000001" customHeight="1" thickBot="1" x14ac:dyDescent="0.25">
      <c r="B48" s="4" t="s">
        <v>236</v>
      </c>
      <c r="C48" s="35">
        <f>IF('Personas Enjuiciadas'!D49+'Personas Enjuiciadas'!E49+'Personas Enjuiciadas'!I49+'Personas Enjuiciadas'!J49&gt;0,('Personas Enjuiciadas'!D49+'Personas Enjuiciadas'!E49+'Personas Enjuiciadas'!I49+'Personas Enjuiciadas'!J49)/'Personas Enjuiciadas'!M49,"-")</f>
        <v>0.97727272727272729</v>
      </c>
      <c r="D48" s="39">
        <f>IF(AND('Personas Enjuiciadas'!N49+'Personas Enjuiciadas'!P49&gt;0),('Personas Enjuiciadas'!D49+'Personas Enjuiciadas'!I49)/('Personas Enjuiciadas'!N49+'Personas Enjuiciadas'!P49),"-")</f>
        <v>0.97499999999999998</v>
      </c>
      <c r="E48" s="39">
        <f>IF(AND('Personas Enjuiciadas'!O49+'Personas Enjuiciadas'!Q49&gt;0),('Personas Enjuiciadas'!E49+'Personas Enjuiciadas'!J49)/('Personas Enjuiciadas'!O49+'Personas Enjuiciadas'!Q49),"-")</f>
        <v>1</v>
      </c>
      <c r="H48" s="38"/>
    </row>
    <row r="49" spans="2:8" ht="20.100000000000001" customHeight="1" thickBot="1" x14ac:dyDescent="0.25">
      <c r="B49" s="4" t="s">
        <v>237</v>
      </c>
      <c r="C49" s="35">
        <f>IF('Personas Enjuiciadas'!D50+'Personas Enjuiciadas'!E50+'Personas Enjuiciadas'!I50+'Personas Enjuiciadas'!J50&gt;0,('Personas Enjuiciadas'!D50+'Personas Enjuiciadas'!E50+'Personas Enjuiciadas'!I50+'Personas Enjuiciadas'!J50)/'Personas Enjuiciadas'!M50,"-")</f>
        <v>0.9</v>
      </c>
      <c r="D49" s="39">
        <f>IF(AND('Personas Enjuiciadas'!N50+'Personas Enjuiciadas'!P50&gt;0),('Personas Enjuiciadas'!D50+'Personas Enjuiciadas'!I50)/('Personas Enjuiciadas'!N50+'Personas Enjuiciadas'!P50),"-")</f>
        <v>0.8904109589041096</v>
      </c>
      <c r="E49" s="39">
        <f>IF(AND('Personas Enjuiciadas'!O50+'Personas Enjuiciadas'!Q50&gt;0),('Personas Enjuiciadas'!E50+'Personas Enjuiciadas'!J50)/('Personas Enjuiciadas'!O50+'Personas Enjuiciadas'!Q50),"-")</f>
        <v>0.94117647058823528</v>
      </c>
      <c r="H49" s="38"/>
    </row>
    <row r="50" spans="2:8" ht="20.100000000000001" customHeight="1" thickBot="1" x14ac:dyDescent="0.25">
      <c r="B50" s="4" t="s">
        <v>238</v>
      </c>
      <c r="C50" s="35">
        <f>IF('Personas Enjuiciadas'!D51+'Personas Enjuiciadas'!E51+'Personas Enjuiciadas'!I51+'Personas Enjuiciadas'!J51&gt;0,('Personas Enjuiciadas'!D51+'Personas Enjuiciadas'!E51+'Personas Enjuiciadas'!I51+'Personas Enjuiciadas'!J51)/'Personas Enjuiciadas'!M51,"-")</f>
        <v>0.875</v>
      </c>
      <c r="D50" s="39">
        <f>IF(AND('Personas Enjuiciadas'!N51+'Personas Enjuiciadas'!P51&gt;0),('Personas Enjuiciadas'!D51+'Personas Enjuiciadas'!I51)/('Personas Enjuiciadas'!N51+'Personas Enjuiciadas'!P51),"-")</f>
        <v>0.8571428571428571</v>
      </c>
      <c r="E50" s="39">
        <f>IF(AND('Personas Enjuiciadas'!O51+'Personas Enjuiciadas'!Q51&gt;0),('Personas Enjuiciadas'!E51+'Personas Enjuiciadas'!J51)/('Personas Enjuiciadas'!O51+'Personas Enjuiciadas'!Q51),"-")</f>
        <v>1</v>
      </c>
      <c r="H50" s="38"/>
    </row>
    <row r="51" spans="2:8" ht="20.100000000000001" customHeight="1" thickBot="1" x14ac:dyDescent="0.25">
      <c r="B51" s="4" t="s">
        <v>239</v>
      </c>
      <c r="C51" s="35">
        <f>IF('Personas Enjuiciadas'!D52+'Personas Enjuiciadas'!E52+'Personas Enjuiciadas'!I52+'Personas Enjuiciadas'!J52&gt;0,('Personas Enjuiciadas'!D52+'Personas Enjuiciadas'!E52+'Personas Enjuiciadas'!I52+'Personas Enjuiciadas'!J52)/'Personas Enjuiciadas'!M52,"-")</f>
        <v>0.81481481481481477</v>
      </c>
      <c r="D51" s="39">
        <f>IF(AND('Personas Enjuiciadas'!N52+'Personas Enjuiciadas'!P52&gt;0),('Personas Enjuiciadas'!D52+'Personas Enjuiciadas'!I52)/('Personas Enjuiciadas'!N52+'Personas Enjuiciadas'!P52),"-")</f>
        <v>0.82608695652173914</v>
      </c>
      <c r="E51" s="39">
        <f>IF(AND('Personas Enjuiciadas'!O52+'Personas Enjuiciadas'!Q52&gt;0),('Personas Enjuiciadas'!E52+'Personas Enjuiciadas'!J52)/('Personas Enjuiciadas'!O52+'Personas Enjuiciadas'!Q52),"-")</f>
        <v>0.75</v>
      </c>
      <c r="H51" s="38"/>
    </row>
    <row r="52" spans="2:8" ht="20.100000000000001" customHeight="1" thickBot="1" x14ac:dyDescent="0.25">
      <c r="B52" s="4" t="s">
        <v>240</v>
      </c>
      <c r="C52" s="35">
        <f>IF('Personas Enjuiciadas'!D53+'Personas Enjuiciadas'!E53+'Personas Enjuiciadas'!I53+'Personas Enjuiciadas'!J53&gt;0,('Personas Enjuiciadas'!D53+'Personas Enjuiciadas'!E53+'Personas Enjuiciadas'!I53+'Personas Enjuiciadas'!J53)/'Personas Enjuiciadas'!M53,"-")</f>
        <v>0.86407766990291257</v>
      </c>
      <c r="D52" s="39">
        <f>IF(AND('Personas Enjuiciadas'!N53+'Personas Enjuiciadas'!P53&gt;0),('Personas Enjuiciadas'!D53+'Personas Enjuiciadas'!I53)/('Personas Enjuiciadas'!N53+'Personas Enjuiciadas'!P53),"-")</f>
        <v>0.88095238095238093</v>
      </c>
      <c r="E52" s="39">
        <f>IF(AND('Personas Enjuiciadas'!O53+'Personas Enjuiciadas'!Q53&gt;0),('Personas Enjuiciadas'!E53+'Personas Enjuiciadas'!J53)/('Personas Enjuiciadas'!O53+'Personas Enjuiciadas'!Q53),"-")</f>
        <v>0.78947368421052633</v>
      </c>
      <c r="H52" s="38"/>
    </row>
    <row r="53" spans="2:8" ht="20.100000000000001" customHeight="1" thickBot="1" x14ac:dyDescent="0.25">
      <c r="B53" s="4" t="s">
        <v>241</v>
      </c>
      <c r="C53" s="35">
        <f>IF('Personas Enjuiciadas'!D54+'Personas Enjuiciadas'!E54+'Personas Enjuiciadas'!I54+'Personas Enjuiciadas'!J54&gt;0,('Personas Enjuiciadas'!D54+'Personas Enjuiciadas'!E54+'Personas Enjuiciadas'!I54+'Personas Enjuiciadas'!J54)/'Personas Enjuiciadas'!M54,"-")</f>
        <v>0.80582524271844658</v>
      </c>
      <c r="D53" s="39">
        <f>IF(AND('Personas Enjuiciadas'!N54+'Personas Enjuiciadas'!P54&gt;0),('Personas Enjuiciadas'!D54+'Personas Enjuiciadas'!I54)/('Personas Enjuiciadas'!N54+'Personas Enjuiciadas'!P54),"-")</f>
        <v>0.79601990049751248</v>
      </c>
      <c r="E53" s="39">
        <f>IF(AND('Personas Enjuiciadas'!O54+'Personas Enjuiciadas'!Q54&gt;0),('Personas Enjuiciadas'!E54+'Personas Enjuiciadas'!J54)/('Personas Enjuiciadas'!O54+'Personas Enjuiciadas'!Q54),"-")</f>
        <v>0.82407407407407407</v>
      </c>
      <c r="H53" s="38"/>
    </row>
    <row r="54" spans="2:8" ht="20.100000000000001" customHeight="1" thickBot="1" x14ac:dyDescent="0.25">
      <c r="B54" s="4" t="s">
        <v>242</v>
      </c>
      <c r="C54" s="35">
        <f>IF('Personas Enjuiciadas'!D55+'Personas Enjuiciadas'!E55+'Personas Enjuiciadas'!I55+'Personas Enjuiciadas'!J55&gt;0,('Personas Enjuiciadas'!D55+'Personas Enjuiciadas'!E55+'Personas Enjuiciadas'!I55+'Personas Enjuiciadas'!J55)/'Personas Enjuiciadas'!M55,"-")</f>
        <v>0.97330097087378642</v>
      </c>
      <c r="D54" s="39">
        <f>IF(AND('Personas Enjuiciadas'!N55+'Personas Enjuiciadas'!P55&gt;0),('Personas Enjuiciadas'!D55+'Personas Enjuiciadas'!I55)/('Personas Enjuiciadas'!N55+'Personas Enjuiciadas'!P55),"-")</f>
        <v>0.96254681647940077</v>
      </c>
      <c r="E54" s="39">
        <f>IF(AND('Personas Enjuiciadas'!O55+'Personas Enjuiciadas'!Q55&gt;0),('Personas Enjuiciadas'!E55+'Personas Enjuiciadas'!J55)/('Personas Enjuiciadas'!O55+'Personas Enjuiciadas'!Q55),"-")</f>
        <v>0.99310344827586206</v>
      </c>
      <c r="H54" s="38"/>
    </row>
    <row r="55" spans="2:8" ht="20.100000000000001" customHeight="1" thickBot="1" x14ac:dyDescent="0.25">
      <c r="B55" s="4" t="s">
        <v>243</v>
      </c>
      <c r="C55" s="35">
        <f>IF('Personas Enjuiciadas'!D56+'Personas Enjuiciadas'!E56+'Personas Enjuiciadas'!I56+'Personas Enjuiciadas'!J56&gt;0,('Personas Enjuiciadas'!D56+'Personas Enjuiciadas'!E56+'Personas Enjuiciadas'!I56+'Personas Enjuiciadas'!J56)/'Personas Enjuiciadas'!M56,"-")</f>
        <v>0.97297297297297303</v>
      </c>
      <c r="D55" s="39">
        <f>IF(AND('Personas Enjuiciadas'!N56+'Personas Enjuiciadas'!P56&gt;0),('Personas Enjuiciadas'!D56+'Personas Enjuiciadas'!I56)/('Personas Enjuiciadas'!N56+'Personas Enjuiciadas'!P56),"-")</f>
        <v>0.94230769230769229</v>
      </c>
      <c r="E55" s="39">
        <f>IF(AND('Personas Enjuiciadas'!O56+'Personas Enjuiciadas'!Q56&gt;0),('Personas Enjuiciadas'!E56+'Personas Enjuiciadas'!J56)/('Personas Enjuiciadas'!O56+'Personas Enjuiciadas'!Q56),"-")</f>
        <v>1</v>
      </c>
      <c r="H55" s="38"/>
    </row>
    <row r="56" spans="2:8" ht="20.100000000000001" customHeight="1" thickBot="1" x14ac:dyDescent="0.25">
      <c r="B56" s="4" t="s">
        <v>244</v>
      </c>
      <c r="C56" s="35">
        <f>IF('Personas Enjuiciadas'!D57+'Personas Enjuiciadas'!E57+'Personas Enjuiciadas'!I57+'Personas Enjuiciadas'!J57&gt;0,('Personas Enjuiciadas'!D57+'Personas Enjuiciadas'!E57+'Personas Enjuiciadas'!I57+'Personas Enjuiciadas'!J57)/'Personas Enjuiciadas'!M57,"-")</f>
        <v>1</v>
      </c>
      <c r="D56" s="39">
        <f>IF(AND('Personas Enjuiciadas'!N57+'Personas Enjuiciadas'!P57&gt;0),('Personas Enjuiciadas'!D57+'Personas Enjuiciadas'!I57)/('Personas Enjuiciadas'!N57+'Personas Enjuiciadas'!P57),"-")</f>
        <v>1</v>
      </c>
      <c r="E56" s="39">
        <f>IF(AND('Personas Enjuiciadas'!O57+'Personas Enjuiciadas'!Q57&gt;0),('Personas Enjuiciadas'!E57+'Personas Enjuiciadas'!J57)/('Personas Enjuiciadas'!O57+'Personas Enjuiciadas'!Q57),"-")</f>
        <v>1</v>
      </c>
      <c r="H56" s="38"/>
    </row>
    <row r="57" spans="2:8" ht="20.100000000000001" customHeight="1" thickBot="1" x14ac:dyDescent="0.25">
      <c r="B57" s="4" t="s">
        <v>270</v>
      </c>
      <c r="C57" s="35">
        <f>IF('Personas Enjuiciadas'!D58+'Personas Enjuiciadas'!E58+'Personas Enjuiciadas'!I58+'Personas Enjuiciadas'!J58&gt;0,('Personas Enjuiciadas'!D58+'Personas Enjuiciadas'!E58+'Personas Enjuiciadas'!I58+'Personas Enjuiciadas'!J58)/'Personas Enjuiciadas'!M58,"-")</f>
        <v>0.98717948717948723</v>
      </c>
      <c r="D57" s="39">
        <f>IF(AND('Personas Enjuiciadas'!N58+'Personas Enjuiciadas'!P58&gt;0),('Personas Enjuiciadas'!D58+'Personas Enjuiciadas'!I58)/('Personas Enjuiciadas'!N58+'Personas Enjuiciadas'!P58),"-")</f>
        <v>0.97499999999999998</v>
      </c>
      <c r="E57" s="39">
        <f>IF(AND('Personas Enjuiciadas'!O58+'Personas Enjuiciadas'!Q58&gt;0),('Personas Enjuiciadas'!E58+'Personas Enjuiciadas'!J58)/('Personas Enjuiciadas'!O58+'Personas Enjuiciadas'!Q58),"-")</f>
        <v>1</v>
      </c>
      <c r="H57" s="38"/>
    </row>
    <row r="58" spans="2:8" ht="20.100000000000001" customHeight="1" thickBot="1" x14ac:dyDescent="0.25">
      <c r="B58" s="4" t="s">
        <v>246</v>
      </c>
      <c r="C58" s="35">
        <f>IF('Personas Enjuiciadas'!D59+'Personas Enjuiciadas'!E59+'Personas Enjuiciadas'!I59+'Personas Enjuiciadas'!J59&gt;0,('Personas Enjuiciadas'!D59+'Personas Enjuiciadas'!E59+'Personas Enjuiciadas'!I59+'Personas Enjuiciadas'!J59)/'Personas Enjuiciadas'!M59,"-")</f>
        <v>0.95108695652173914</v>
      </c>
      <c r="D58" s="39">
        <f>IF(AND('Personas Enjuiciadas'!N59+'Personas Enjuiciadas'!P59&gt;0),('Personas Enjuiciadas'!D59+'Personas Enjuiciadas'!I59)/('Personas Enjuiciadas'!N59+'Personas Enjuiciadas'!P59),"-")</f>
        <v>0.96240601503759393</v>
      </c>
      <c r="E58" s="39">
        <f>IF(AND('Personas Enjuiciadas'!O59+'Personas Enjuiciadas'!Q59&gt;0),('Personas Enjuiciadas'!E59+'Personas Enjuiciadas'!J59)/('Personas Enjuiciadas'!O59+'Personas Enjuiciadas'!Q59),"-")</f>
        <v>0.92156862745098034</v>
      </c>
      <c r="H58" s="38"/>
    </row>
    <row r="59" spans="2:8" ht="20.100000000000001" customHeight="1" thickBot="1" x14ac:dyDescent="0.25">
      <c r="B59" s="4" t="s">
        <v>247</v>
      </c>
      <c r="C59" s="39">
        <f>IF('Personas Enjuiciadas'!D60+'Personas Enjuiciadas'!E60+'Personas Enjuiciadas'!I60+'Personas Enjuiciadas'!J60&gt;0,('Personas Enjuiciadas'!D60+'Personas Enjuiciadas'!E60+'Personas Enjuiciadas'!I60+'Personas Enjuiciadas'!J60)/'Personas Enjuiciadas'!M60,"-")</f>
        <v>1</v>
      </c>
      <c r="D59" s="39">
        <f>IF(AND('Personas Enjuiciadas'!N60+'Personas Enjuiciadas'!P60&gt;0),('Personas Enjuiciadas'!D60+'Personas Enjuiciadas'!I60)/('Personas Enjuiciadas'!N60+'Personas Enjuiciadas'!P60),"-")</f>
        <v>1</v>
      </c>
      <c r="E59" s="39">
        <f>IF(AND('Personas Enjuiciadas'!O60+'Personas Enjuiciadas'!Q60&gt;0),('Personas Enjuiciadas'!E60+'Personas Enjuiciadas'!J60)/('Personas Enjuiciadas'!O60+'Personas Enjuiciadas'!Q60),"-")</f>
        <v>1</v>
      </c>
      <c r="H59" s="38"/>
    </row>
    <row r="60" spans="2:8" ht="20.100000000000001" customHeight="1" thickBot="1" x14ac:dyDescent="0.25">
      <c r="B60" s="7" t="s">
        <v>22</v>
      </c>
      <c r="C60" s="32">
        <f>IF('Personas Enjuiciadas'!D61+'Personas Enjuiciadas'!E61+'Personas Enjuiciadas'!I61+'Personas Enjuiciadas'!J61&gt;0,('Personas Enjuiciadas'!D61+'Personas Enjuiciadas'!E61+'Personas Enjuiciadas'!I61+'Personas Enjuiciadas'!J61)/'Personas Enjuiciadas'!M61,"-")</f>
        <v>0.9039838157485216</v>
      </c>
      <c r="D60" s="32">
        <f>IF(AND('Personas Enjuiciadas'!N61+'Personas Enjuiciadas'!P61&gt;0),('Personas Enjuiciadas'!D61+'Personas Enjuiciadas'!I61)/('Personas Enjuiciadas'!N61+'Personas Enjuiciadas'!P61),"-")</f>
        <v>0.88986397542781925</v>
      </c>
      <c r="E60" s="32">
        <f>IF(AND('Personas Enjuiciadas'!O61+'Personas Enjuiciadas'!Q61&gt;0),('Personas Enjuiciadas'!E61+'Personas Enjuiciadas'!J61)/('Personas Enjuiciadas'!O61+'Personas Enjuiciadas'!Q61),"-")</f>
        <v>0.93843683083511775</v>
      </c>
      <c r="H60" s="38"/>
    </row>
  </sheetData>
  <pageMargins left="0.7" right="0.7" top="0.75" bottom="0.75" header="0.3" footer="0.3"/>
  <pageSetup paperSize="9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9:L63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10" bestFit="1" customWidth="1"/>
    <col min="4" max="4" width="12.125" bestFit="1" customWidth="1"/>
    <col min="5" max="5" width="9.5" bestFit="1" customWidth="1"/>
    <col min="6" max="6" width="11.5" bestFit="1" customWidth="1"/>
    <col min="7" max="7" width="12.875" bestFit="1" customWidth="1"/>
    <col min="8" max="8" width="14.625" bestFit="1" customWidth="1"/>
    <col min="9" max="9" width="18.875" bestFit="1" customWidth="1"/>
    <col min="10" max="10" width="28.375" bestFit="1" customWidth="1"/>
    <col min="11" max="11" width="19.375" bestFit="1" customWidth="1"/>
    <col min="12" max="12" width="21.875" bestFit="1" customWidth="1"/>
  </cols>
  <sheetData>
    <row r="9" spans="2:12" ht="41.25" customHeight="1" x14ac:dyDescent="0.2">
      <c r="B9" s="10"/>
      <c r="C9" s="91" t="s">
        <v>278</v>
      </c>
      <c r="D9" s="92"/>
      <c r="E9" s="92"/>
      <c r="F9" s="92"/>
      <c r="G9" s="66"/>
      <c r="H9" s="91" t="s">
        <v>293</v>
      </c>
      <c r="I9" s="92"/>
      <c r="J9" s="92"/>
      <c r="K9" s="92"/>
      <c r="L9" s="94"/>
    </row>
    <row r="10" spans="2:12" ht="43.5" thickBot="1" x14ac:dyDescent="0.25">
      <c r="B10" s="24"/>
      <c r="C10" s="22" t="s">
        <v>123</v>
      </c>
      <c r="D10" s="22" t="s">
        <v>124</v>
      </c>
      <c r="E10" s="22" t="s">
        <v>288</v>
      </c>
      <c r="F10" s="22" t="s">
        <v>282</v>
      </c>
      <c r="G10" s="67" t="s">
        <v>285</v>
      </c>
      <c r="H10" s="20" t="s">
        <v>279</v>
      </c>
      <c r="I10" s="20" t="s">
        <v>283</v>
      </c>
      <c r="J10" s="20" t="s">
        <v>280</v>
      </c>
      <c r="K10" s="20" t="s">
        <v>286</v>
      </c>
      <c r="L10" s="22" t="s">
        <v>287</v>
      </c>
    </row>
    <row r="11" spans="2:12" ht="20.100000000000001" customHeight="1" thickBot="1" x14ac:dyDescent="0.25">
      <c r="B11" s="3" t="s">
        <v>198</v>
      </c>
      <c r="C11" s="18">
        <v>61</v>
      </c>
      <c r="D11" s="18">
        <v>30</v>
      </c>
      <c r="E11" s="18">
        <v>88</v>
      </c>
      <c r="F11" s="18">
        <v>90</v>
      </c>
      <c r="G11" s="18">
        <f>SUM(C11:F11)</f>
        <v>269</v>
      </c>
      <c r="H11" s="18">
        <v>0</v>
      </c>
      <c r="I11" s="18">
        <v>0</v>
      </c>
      <c r="J11" s="18">
        <v>0</v>
      </c>
      <c r="K11" s="18">
        <v>0</v>
      </c>
      <c r="L11" s="18">
        <v>269</v>
      </c>
    </row>
    <row r="12" spans="2:12" ht="20.100000000000001" customHeight="1" thickBot="1" x14ac:dyDescent="0.25">
      <c r="B12" s="4" t="s">
        <v>199</v>
      </c>
      <c r="C12" s="19">
        <v>77</v>
      </c>
      <c r="D12" s="19">
        <v>47</v>
      </c>
      <c r="E12" s="19">
        <v>70</v>
      </c>
      <c r="F12" s="19">
        <v>124</v>
      </c>
      <c r="G12" s="19">
        <f t="shared" ref="G12:G61" si="0">SUM(C12:F12)</f>
        <v>318</v>
      </c>
      <c r="H12" s="19">
        <v>9</v>
      </c>
      <c r="I12" s="19">
        <v>0</v>
      </c>
      <c r="J12" s="19">
        <v>0</v>
      </c>
      <c r="K12" s="19">
        <v>0</v>
      </c>
      <c r="L12" s="19">
        <v>327</v>
      </c>
    </row>
    <row r="13" spans="2:12" ht="20.100000000000001" customHeight="1" thickBot="1" x14ac:dyDescent="0.25">
      <c r="B13" s="4" t="s">
        <v>200</v>
      </c>
      <c r="C13" s="19">
        <v>23</v>
      </c>
      <c r="D13" s="19">
        <v>6</v>
      </c>
      <c r="E13" s="19">
        <v>32</v>
      </c>
      <c r="F13" s="19">
        <v>32</v>
      </c>
      <c r="G13" s="19">
        <f t="shared" si="0"/>
        <v>93</v>
      </c>
      <c r="H13" s="19">
        <v>0</v>
      </c>
      <c r="I13" s="19">
        <v>0</v>
      </c>
      <c r="J13" s="19">
        <v>0</v>
      </c>
      <c r="K13" s="19">
        <v>0</v>
      </c>
      <c r="L13" s="19">
        <v>93</v>
      </c>
    </row>
    <row r="14" spans="2:12" ht="20.100000000000001" customHeight="1" thickBot="1" x14ac:dyDescent="0.25">
      <c r="B14" s="4" t="s">
        <v>201</v>
      </c>
      <c r="C14" s="19">
        <v>52</v>
      </c>
      <c r="D14" s="19">
        <v>21</v>
      </c>
      <c r="E14" s="19">
        <v>104</v>
      </c>
      <c r="F14" s="19">
        <v>106</v>
      </c>
      <c r="G14" s="19">
        <f t="shared" si="0"/>
        <v>283</v>
      </c>
      <c r="H14" s="19">
        <v>0</v>
      </c>
      <c r="I14" s="19">
        <v>0</v>
      </c>
      <c r="J14" s="19">
        <v>0</v>
      </c>
      <c r="K14" s="19">
        <v>0</v>
      </c>
      <c r="L14" s="19">
        <v>283</v>
      </c>
    </row>
    <row r="15" spans="2:12" ht="20.100000000000001" customHeight="1" thickBot="1" x14ac:dyDescent="0.25">
      <c r="B15" s="4" t="s">
        <v>202</v>
      </c>
      <c r="C15" s="19">
        <v>10</v>
      </c>
      <c r="D15" s="19">
        <v>4</v>
      </c>
      <c r="E15" s="19">
        <v>14</v>
      </c>
      <c r="F15" s="19">
        <v>161</v>
      </c>
      <c r="G15" s="19">
        <f t="shared" si="0"/>
        <v>189</v>
      </c>
      <c r="H15" s="19">
        <v>0</v>
      </c>
      <c r="I15" s="19">
        <v>0</v>
      </c>
      <c r="J15" s="19">
        <v>0</v>
      </c>
      <c r="K15" s="19">
        <v>0</v>
      </c>
      <c r="L15" s="19">
        <v>189</v>
      </c>
    </row>
    <row r="16" spans="2:12" ht="20.100000000000001" customHeight="1" thickBot="1" x14ac:dyDescent="0.25">
      <c r="B16" s="4" t="s">
        <v>203</v>
      </c>
      <c r="C16" s="19">
        <v>27</v>
      </c>
      <c r="D16" s="19">
        <v>26</v>
      </c>
      <c r="E16" s="19">
        <v>29</v>
      </c>
      <c r="F16" s="19">
        <v>59</v>
      </c>
      <c r="G16" s="19">
        <f t="shared" si="0"/>
        <v>141</v>
      </c>
      <c r="H16" s="19">
        <v>0</v>
      </c>
      <c r="I16" s="19">
        <v>0</v>
      </c>
      <c r="J16" s="19">
        <v>0</v>
      </c>
      <c r="K16" s="19">
        <v>0</v>
      </c>
      <c r="L16" s="19">
        <v>141</v>
      </c>
    </row>
    <row r="17" spans="2:12" ht="20.100000000000001" customHeight="1" thickBot="1" x14ac:dyDescent="0.25">
      <c r="B17" s="4" t="s">
        <v>204</v>
      </c>
      <c r="C17" s="19">
        <v>68</v>
      </c>
      <c r="D17" s="19">
        <v>44</v>
      </c>
      <c r="E17" s="19">
        <v>129</v>
      </c>
      <c r="F17" s="19">
        <v>138</v>
      </c>
      <c r="G17" s="19">
        <f t="shared" si="0"/>
        <v>379</v>
      </c>
      <c r="H17" s="19">
        <v>2</v>
      </c>
      <c r="I17" s="19">
        <v>0</v>
      </c>
      <c r="J17" s="19">
        <v>0</v>
      </c>
      <c r="K17" s="19">
        <v>0</v>
      </c>
      <c r="L17" s="19">
        <v>381</v>
      </c>
    </row>
    <row r="18" spans="2:12" ht="20.100000000000001" customHeight="1" thickBot="1" x14ac:dyDescent="0.25">
      <c r="B18" s="4" t="s">
        <v>205</v>
      </c>
      <c r="C18" s="19">
        <v>73</v>
      </c>
      <c r="D18" s="19">
        <v>48</v>
      </c>
      <c r="E18" s="19">
        <v>132</v>
      </c>
      <c r="F18" s="19">
        <v>228</v>
      </c>
      <c r="G18" s="19">
        <f t="shared" si="0"/>
        <v>481</v>
      </c>
      <c r="H18" s="19">
        <v>0</v>
      </c>
      <c r="I18" s="19">
        <v>0</v>
      </c>
      <c r="J18" s="19">
        <v>0</v>
      </c>
      <c r="K18" s="19">
        <v>0</v>
      </c>
      <c r="L18" s="19">
        <v>481</v>
      </c>
    </row>
    <row r="19" spans="2:12" ht="20.100000000000001" customHeight="1" thickBot="1" x14ac:dyDescent="0.25">
      <c r="B19" s="4" t="s">
        <v>206</v>
      </c>
      <c r="C19" s="19">
        <v>6</v>
      </c>
      <c r="D19" s="19">
        <v>3</v>
      </c>
      <c r="E19" s="19">
        <v>13</v>
      </c>
      <c r="F19" s="19">
        <v>25</v>
      </c>
      <c r="G19" s="19">
        <f t="shared" si="0"/>
        <v>47</v>
      </c>
      <c r="H19" s="19">
        <v>0</v>
      </c>
      <c r="I19" s="19">
        <v>1</v>
      </c>
      <c r="J19" s="19">
        <v>0</v>
      </c>
      <c r="K19" s="19">
        <v>0</v>
      </c>
      <c r="L19" s="19">
        <v>48</v>
      </c>
    </row>
    <row r="20" spans="2:12" ht="20.100000000000001" customHeight="1" thickBot="1" x14ac:dyDescent="0.25">
      <c r="B20" s="4" t="s">
        <v>207</v>
      </c>
      <c r="C20" s="19">
        <v>5</v>
      </c>
      <c r="D20" s="19">
        <v>3</v>
      </c>
      <c r="E20" s="19">
        <v>5</v>
      </c>
      <c r="F20" s="19">
        <v>6</v>
      </c>
      <c r="G20" s="19">
        <f t="shared" si="0"/>
        <v>19</v>
      </c>
      <c r="H20" s="19">
        <v>0</v>
      </c>
      <c r="I20" s="19">
        <v>0</v>
      </c>
      <c r="J20" s="19">
        <v>0</v>
      </c>
      <c r="K20" s="19">
        <v>0</v>
      </c>
      <c r="L20" s="19">
        <v>19</v>
      </c>
    </row>
    <row r="21" spans="2:12" ht="20.100000000000001" customHeight="1" thickBot="1" x14ac:dyDescent="0.25">
      <c r="B21" s="4" t="s">
        <v>208</v>
      </c>
      <c r="C21" s="19">
        <v>19</v>
      </c>
      <c r="D21" s="19">
        <v>11</v>
      </c>
      <c r="E21" s="19">
        <v>64</v>
      </c>
      <c r="F21" s="19">
        <v>54</v>
      </c>
      <c r="G21" s="19">
        <f t="shared" si="0"/>
        <v>148</v>
      </c>
      <c r="H21" s="19">
        <v>0</v>
      </c>
      <c r="I21" s="19">
        <v>0</v>
      </c>
      <c r="J21" s="19">
        <v>0</v>
      </c>
      <c r="K21" s="19">
        <v>0</v>
      </c>
      <c r="L21" s="19">
        <v>148</v>
      </c>
    </row>
    <row r="22" spans="2:12" ht="20.100000000000001" customHeight="1" thickBot="1" x14ac:dyDescent="0.25">
      <c r="B22" s="4" t="s">
        <v>209</v>
      </c>
      <c r="C22" s="19">
        <v>58</v>
      </c>
      <c r="D22" s="19">
        <v>39</v>
      </c>
      <c r="E22" s="19">
        <v>49</v>
      </c>
      <c r="F22" s="19">
        <v>56</v>
      </c>
      <c r="G22" s="19">
        <f t="shared" si="0"/>
        <v>202</v>
      </c>
      <c r="H22" s="19">
        <v>3</v>
      </c>
      <c r="I22" s="19">
        <v>2</v>
      </c>
      <c r="J22" s="19">
        <v>0</v>
      </c>
      <c r="K22" s="19">
        <v>0</v>
      </c>
      <c r="L22" s="19">
        <v>207</v>
      </c>
    </row>
    <row r="23" spans="2:12" ht="20.100000000000001" customHeight="1" thickBot="1" x14ac:dyDescent="0.25">
      <c r="B23" s="4" t="s">
        <v>210</v>
      </c>
      <c r="C23" s="19">
        <v>64</v>
      </c>
      <c r="D23" s="19">
        <v>50</v>
      </c>
      <c r="E23" s="19">
        <v>102</v>
      </c>
      <c r="F23" s="19">
        <v>127</v>
      </c>
      <c r="G23" s="19">
        <f t="shared" si="0"/>
        <v>343</v>
      </c>
      <c r="H23" s="19">
        <v>0</v>
      </c>
      <c r="I23" s="19">
        <v>0</v>
      </c>
      <c r="J23" s="19">
        <v>0</v>
      </c>
      <c r="K23" s="19">
        <v>0</v>
      </c>
      <c r="L23" s="19">
        <v>343</v>
      </c>
    </row>
    <row r="24" spans="2:12" ht="20.100000000000001" customHeight="1" thickBot="1" x14ac:dyDescent="0.25">
      <c r="B24" s="4" t="s">
        <v>211</v>
      </c>
      <c r="C24" s="19">
        <v>37</v>
      </c>
      <c r="D24" s="19">
        <v>21</v>
      </c>
      <c r="E24" s="19">
        <v>76</v>
      </c>
      <c r="F24" s="19">
        <v>139</v>
      </c>
      <c r="G24" s="19">
        <f t="shared" si="0"/>
        <v>273</v>
      </c>
      <c r="H24" s="19">
        <v>4</v>
      </c>
      <c r="I24" s="19">
        <v>0</v>
      </c>
      <c r="J24" s="19">
        <v>0</v>
      </c>
      <c r="K24" s="19">
        <v>0</v>
      </c>
      <c r="L24" s="19">
        <v>277</v>
      </c>
    </row>
    <row r="25" spans="2:12" ht="20.100000000000001" customHeight="1" thickBot="1" x14ac:dyDescent="0.25">
      <c r="B25" s="4" t="s">
        <v>212</v>
      </c>
      <c r="C25" s="19">
        <v>32</v>
      </c>
      <c r="D25" s="19">
        <v>24</v>
      </c>
      <c r="E25" s="19">
        <v>64</v>
      </c>
      <c r="F25" s="19">
        <v>117</v>
      </c>
      <c r="G25" s="19">
        <f t="shared" si="0"/>
        <v>237</v>
      </c>
      <c r="H25" s="19">
        <v>0</v>
      </c>
      <c r="I25" s="19">
        <v>0</v>
      </c>
      <c r="J25" s="19">
        <v>0</v>
      </c>
      <c r="K25" s="19">
        <v>0</v>
      </c>
      <c r="L25" s="19">
        <v>237</v>
      </c>
    </row>
    <row r="26" spans="2:12" ht="20.100000000000001" customHeight="1" thickBot="1" x14ac:dyDescent="0.25">
      <c r="B26" s="5" t="s">
        <v>213</v>
      </c>
      <c r="C26" s="27">
        <v>10</v>
      </c>
      <c r="D26" s="27">
        <v>8</v>
      </c>
      <c r="E26" s="27">
        <v>29</v>
      </c>
      <c r="F26" s="27">
        <v>46</v>
      </c>
      <c r="G26" s="27">
        <f t="shared" si="0"/>
        <v>93</v>
      </c>
      <c r="H26" s="27">
        <v>0</v>
      </c>
      <c r="I26" s="27">
        <v>1</v>
      </c>
      <c r="J26" s="27">
        <v>0</v>
      </c>
      <c r="K26" s="27">
        <v>0</v>
      </c>
      <c r="L26" s="27">
        <v>94</v>
      </c>
    </row>
    <row r="27" spans="2:12" ht="20.100000000000001" customHeight="1" thickBot="1" x14ac:dyDescent="0.25">
      <c r="B27" s="6" t="s">
        <v>214</v>
      </c>
      <c r="C27" s="29">
        <v>5</v>
      </c>
      <c r="D27" s="29">
        <v>6</v>
      </c>
      <c r="E27" s="29">
        <v>6</v>
      </c>
      <c r="F27" s="29">
        <v>9</v>
      </c>
      <c r="G27" s="29">
        <f t="shared" si="0"/>
        <v>26</v>
      </c>
      <c r="H27" s="29">
        <v>0</v>
      </c>
      <c r="I27" s="29">
        <v>0</v>
      </c>
      <c r="J27" s="29">
        <v>0</v>
      </c>
      <c r="K27" s="29">
        <v>0</v>
      </c>
      <c r="L27" s="29">
        <v>26</v>
      </c>
    </row>
    <row r="28" spans="2:12" ht="20.100000000000001" customHeight="1" thickBot="1" x14ac:dyDescent="0.25">
      <c r="B28" s="4" t="s">
        <v>215</v>
      </c>
      <c r="C28" s="29">
        <v>9</v>
      </c>
      <c r="D28" s="29">
        <v>7</v>
      </c>
      <c r="E28" s="29">
        <v>29</v>
      </c>
      <c r="F28" s="29">
        <v>32</v>
      </c>
      <c r="G28" s="29">
        <f t="shared" si="0"/>
        <v>77</v>
      </c>
      <c r="H28" s="29">
        <v>0</v>
      </c>
      <c r="I28" s="29">
        <v>0</v>
      </c>
      <c r="J28" s="29">
        <v>0</v>
      </c>
      <c r="K28" s="29">
        <v>0</v>
      </c>
      <c r="L28" s="29">
        <v>77</v>
      </c>
    </row>
    <row r="29" spans="2:12" ht="20.100000000000001" customHeight="1" thickBot="1" x14ac:dyDescent="0.25">
      <c r="B29" s="4" t="s">
        <v>216</v>
      </c>
      <c r="C29" s="28">
        <v>11</v>
      </c>
      <c r="D29" s="28">
        <v>3</v>
      </c>
      <c r="E29" s="28">
        <v>23</v>
      </c>
      <c r="F29" s="28">
        <v>21</v>
      </c>
      <c r="G29" s="28">
        <f t="shared" si="0"/>
        <v>58</v>
      </c>
      <c r="H29" s="28">
        <v>1</v>
      </c>
      <c r="I29" s="28">
        <v>2</v>
      </c>
      <c r="J29" s="28">
        <v>0</v>
      </c>
      <c r="K29" s="28">
        <v>0</v>
      </c>
      <c r="L29" s="28">
        <v>61</v>
      </c>
    </row>
    <row r="30" spans="2:12" ht="20.100000000000001" customHeight="1" thickBot="1" x14ac:dyDescent="0.25">
      <c r="B30" s="4" t="s">
        <v>217</v>
      </c>
      <c r="C30" s="19">
        <v>2</v>
      </c>
      <c r="D30" s="19">
        <v>3</v>
      </c>
      <c r="E30" s="19">
        <v>17</v>
      </c>
      <c r="F30" s="19">
        <v>14</v>
      </c>
      <c r="G30" s="19">
        <f t="shared" si="0"/>
        <v>36</v>
      </c>
      <c r="H30" s="19">
        <v>0</v>
      </c>
      <c r="I30" s="19">
        <v>0</v>
      </c>
      <c r="J30" s="19">
        <v>0</v>
      </c>
      <c r="K30" s="19">
        <v>0</v>
      </c>
      <c r="L30" s="19">
        <v>36</v>
      </c>
    </row>
    <row r="31" spans="2:12" ht="20.100000000000001" customHeight="1" thickBot="1" x14ac:dyDescent="0.25">
      <c r="B31" s="4" t="s">
        <v>218</v>
      </c>
      <c r="C31" s="19">
        <v>3</v>
      </c>
      <c r="D31" s="19">
        <v>2</v>
      </c>
      <c r="E31" s="19">
        <v>2</v>
      </c>
      <c r="F31" s="19">
        <v>20</v>
      </c>
      <c r="G31" s="19">
        <f t="shared" si="0"/>
        <v>27</v>
      </c>
      <c r="H31" s="19">
        <v>0</v>
      </c>
      <c r="I31" s="19">
        <v>0</v>
      </c>
      <c r="J31" s="19">
        <v>0</v>
      </c>
      <c r="K31" s="19">
        <v>0</v>
      </c>
      <c r="L31" s="19">
        <v>27</v>
      </c>
    </row>
    <row r="32" spans="2:12" ht="20.100000000000001" customHeight="1" thickBot="1" x14ac:dyDescent="0.25">
      <c r="B32" s="4" t="s">
        <v>219</v>
      </c>
      <c r="C32" s="19">
        <v>5</v>
      </c>
      <c r="D32" s="19">
        <v>0</v>
      </c>
      <c r="E32" s="19">
        <v>4</v>
      </c>
      <c r="F32" s="19">
        <v>14</v>
      </c>
      <c r="G32" s="19">
        <f t="shared" si="0"/>
        <v>23</v>
      </c>
      <c r="H32" s="19">
        <v>0</v>
      </c>
      <c r="I32" s="19">
        <v>0</v>
      </c>
      <c r="J32" s="19">
        <v>0</v>
      </c>
      <c r="K32" s="19">
        <v>0</v>
      </c>
      <c r="L32" s="19">
        <v>23</v>
      </c>
    </row>
    <row r="33" spans="2:12" ht="20.100000000000001" customHeight="1" thickBot="1" x14ac:dyDescent="0.25">
      <c r="B33" s="4" t="s">
        <v>220</v>
      </c>
      <c r="C33" s="19">
        <v>5</v>
      </c>
      <c r="D33" s="19">
        <v>1</v>
      </c>
      <c r="E33" s="19">
        <v>5</v>
      </c>
      <c r="F33" s="19">
        <v>10</v>
      </c>
      <c r="G33" s="19">
        <f t="shared" si="0"/>
        <v>21</v>
      </c>
      <c r="H33" s="19">
        <v>0</v>
      </c>
      <c r="I33" s="19">
        <v>0</v>
      </c>
      <c r="J33" s="19">
        <v>0</v>
      </c>
      <c r="K33" s="19">
        <v>0</v>
      </c>
      <c r="L33" s="19">
        <v>21</v>
      </c>
    </row>
    <row r="34" spans="2:12" ht="20.100000000000001" customHeight="1" thickBot="1" x14ac:dyDescent="0.25">
      <c r="B34" s="4" t="s">
        <v>221</v>
      </c>
      <c r="C34" s="19">
        <v>20</v>
      </c>
      <c r="D34" s="19">
        <v>27</v>
      </c>
      <c r="E34" s="19">
        <v>34</v>
      </c>
      <c r="F34" s="19">
        <v>51</v>
      </c>
      <c r="G34" s="19">
        <f t="shared" si="0"/>
        <v>132</v>
      </c>
      <c r="H34" s="19">
        <v>0</v>
      </c>
      <c r="I34" s="19">
        <v>0</v>
      </c>
      <c r="J34" s="19">
        <v>0</v>
      </c>
      <c r="K34" s="19">
        <v>0</v>
      </c>
      <c r="L34" s="19">
        <v>132</v>
      </c>
    </row>
    <row r="35" spans="2:12" ht="20.100000000000001" customHeight="1" thickBot="1" x14ac:dyDescent="0.25">
      <c r="B35" s="4" t="s">
        <v>222</v>
      </c>
      <c r="C35" s="19">
        <v>1</v>
      </c>
      <c r="D35" s="19">
        <v>8</v>
      </c>
      <c r="E35" s="19">
        <v>5</v>
      </c>
      <c r="F35" s="19">
        <v>12</v>
      </c>
      <c r="G35" s="19">
        <f t="shared" si="0"/>
        <v>26</v>
      </c>
      <c r="H35" s="19">
        <v>0</v>
      </c>
      <c r="I35" s="19">
        <v>0</v>
      </c>
      <c r="J35" s="19">
        <v>0</v>
      </c>
      <c r="K35" s="19">
        <v>0</v>
      </c>
      <c r="L35" s="19">
        <v>26</v>
      </c>
    </row>
    <row r="36" spans="2:12" ht="20.100000000000001" customHeight="1" thickBot="1" x14ac:dyDescent="0.25">
      <c r="B36" s="4" t="s">
        <v>223</v>
      </c>
      <c r="C36" s="19">
        <v>16</v>
      </c>
      <c r="D36" s="19">
        <v>10</v>
      </c>
      <c r="E36" s="19">
        <v>21</v>
      </c>
      <c r="F36" s="19">
        <v>40</v>
      </c>
      <c r="G36" s="19">
        <f t="shared" si="0"/>
        <v>87</v>
      </c>
      <c r="H36" s="19">
        <v>0</v>
      </c>
      <c r="I36" s="19">
        <v>0</v>
      </c>
      <c r="J36" s="19">
        <v>0</v>
      </c>
      <c r="K36" s="19">
        <v>0</v>
      </c>
      <c r="L36" s="19">
        <v>87</v>
      </c>
    </row>
    <row r="37" spans="2:12" ht="20.100000000000001" customHeight="1" thickBot="1" x14ac:dyDescent="0.25">
      <c r="B37" s="4" t="s">
        <v>224</v>
      </c>
      <c r="C37" s="19">
        <v>26</v>
      </c>
      <c r="D37" s="19">
        <v>6</v>
      </c>
      <c r="E37" s="19">
        <v>52</v>
      </c>
      <c r="F37" s="19">
        <v>27</v>
      </c>
      <c r="G37" s="19">
        <f t="shared" si="0"/>
        <v>111</v>
      </c>
      <c r="H37" s="19">
        <v>0</v>
      </c>
      <c r="I37" s="19">
        <v>0</v>
      </c>
      <c r="J37" s="19">
        <v>0</v>
      </c>
      <c r="K37" s="19">
        <v>0</v>
      </c>
      <c r="L37" s="19">
        <v>111</v>
      </c>
    </row>
    <row r="38" spans="2:12" ht="20.100000000000001" customHeight="1" thickBot="1" x14ac:dyDescent="0.25">
      <c r="B38" s="4" t="s">
        <v>225</v>
      </c>
      <c r="C38" s="19">
        <v>6</v>
      </c>
      <c r="D38" s="19">
        <v>7</v>
      </c>
      <c r="E38" s="19">
        <v>16</v>
      </c>
      <c r="F38" s="19">
        <v>14</v>
      </c>
      <c r="G38" s="19">
        <f t="shared" si="0"/>
        <v>43</v>
      </c>
      <c r="H38" s="19">
        <v>0</v>
      </c>
      <c r="I38" s="19">
        <v>0</v>
      </c>
      <c r="J38" s="19">
        <v>0</v>
      </c>
      <c r="K38" s="19">
        <v>0</v>
      </c>
      <c r="L38" s="19">
        <v>43</v>
      </c>
    </row>
    <row r="39" spans="2:12" ht="20.100000000000001" customHeight="1" thickBot="1" x14ac:dyDescent="0.25">
      <c r="B39" s="4" t="s">
        <v>226</v>
      </c>
      <c r="C39" s="19">
        <v>8</v>
      </c>
      <c r="D39" s="19">
        <v>2</v>
      </c>
      <c r="E39" s="19">
        <v>11</v>
      </c>
      <c r="F39" s="19">
        <v>15</v>
      </c>
      <c r="G39" s="19">
        <f t="shared" si="0"/>
        <v>36</v>
      </c>
      <c r="H39" s="19">
        <v>0</v>
      </c>
      <c r="I39" s="19">
        <v>0</v>
      </c>
      <c r="J39" s="19">
        <v>0</v>
      </c>
      <c r="K39" s="19">
        <v>0</v>
      </c>
      <c r="L39" s="19">
        <v>36</v>
      </c>
    </row>
    <row r="40" spans="2:12" ht="20.100000000000001" customHeight="1" thickBot="1" x14ac:dyDescent="0.25">
      <c r="B40" s="4" t="s">
        <v>227</v>
      </c>
      <c r="C40" s="19">
        <v>31</v>
      </c>
      <c r="D40" s="19">
        <v>9</v>
      </c>
      <c r="E40" s="19">
        <v>45</v>
      </c>
      <c r="F40" s="19">
        <v>34</v>
      </c>
      <c r="G40" s="19">
        <f t="shared" si="0"/>
        <v>119</v>
      </c>
      <c r="H40" s="19">
        <v>0</v>
      </c>
      <c r="I40" s="19">
        <v>0</v>
      </c>
      <c r="J40" s="19">
        <v>0</v>
      </c>
      <c r="K40" s="19">
        <v>0</v>
      </c>
      <c r="L40" s="19">
        <v>119</v>
      </c>
    </row>
    <row r="41" spans="2:12" ht="20.100000000000001" customHeight="1" thickBot="1" x14ac:dyDescent="0.25">
      <c r="B41" s="4" t="s">
        <v>228</v>
      </c>
      <c r="C41" s="19">
        <v>140</v>
      </c>
      <c r="D41" s="19">
        <v>90</v>
      </c>
      <c r="E41" s="19">
        <v>259</v>
      </c>
      <c r="F41" s="19">
        <v>313</v>
      </c>
      <c r="G41" s="19">
        <f t="shared" si="0"/>
        <v>802</v>
      </c>
      <c r="H41" s="19">
        <v>1</v>
      </c>
      <c r="I41" s="19">
        <v>0</v>
      </c>
      <c r="J41" s="19">
        <v>0</v>
      </c>
      <c r="K41" s="19">
        <v>0</v>
      </c>
      <c r="L41" s="19">
        <v>803</v>
      </c>
    </row>
    <row r="42" spans="2:12" ht="20.100000000000001" customHeight="1" thickBot="1" x14ac:dyDescent="0.25">
      <c r="B42" s="4" t="s">
        <v>229</v>
      </c>
      <c r="C42" s="19">
        <v>24</v>
      </c>
      <c r="D42" s="19">
        <v>20</v>
      </c>
      <c r="E42" s="19">
        <v>48</v>
      </c>
      <c r="F42" s="19">
        <v>58</v>
      </c>
      <c r="G42" s="19">
        <f t="shared" si="0"/>
        <v>150</v>
      </c>
      <c r="H42" s="19">
        <v>0</v>
      </c>
      <c r="I42" s="19">
        <v>0</v>
      </c>
      <c r="J42" s="19">
        <v>0</v>
      </c>
      <c r="K42" s="19">
        <v>0</v>
      </c>
      <c r="L42" s="19">
        <v>150</v>
      </c>
    </row>
    <row r="43" spans="2:12" ht="20.100000000000001" customHeight="1" thickBot="1" x14ac:dyDescent="0.25">
      <c r="B43" s="4" t="s">
        <v>230</v>
      </c>
      <c r="C43" s="19">
        <v>33</v>
      </c>
      <c r="D43" s="19">
        <v>21</v>
      </c>
      <c r="E43" s="19">
        <v>7</v>
      </c>
      <c r="F43" s="19">
        <v>34</v>
      </c>
      <c r="G43" s="19">
        <f t="shared" si="0"/>
        <v>95</v>
      </c>
      <c r="H43" s="19">
        <v>5</v>
      </c>
      <c r="I43" s="19">
        <v>0</v>
      </c>
      <c r="J43" s="19">
        <v>0</v>
      </c>
      <c r="K43" s="19">
        <v>0</v>
      </c>
      <c r="L43" s="19">
        <v>100</v>
      </c>
    </row>
    <row r="44" spans="2:12" ht="20.100000000000001" customHeight="1" thickBot="1" x14ac:dyDescent="0.25">
      <c r="B44" s="4" t="s">
        <v>231</v>
      </c>
      <c r="C44" s="19">
        <v>31</v>
      </c>
      <c r="D44" s="19">
        <v>11</v>
      </c>
      <c r="E44" s="19">
        <v>49</v>
      </c>
      <c r="F44" s="19">
        <v>64</v>
      </c>
      <c r="G44" s="19">
        <f t="shared" si="0"/>
        <v>155</v>
      </c>
      <c r="H44" s="19">
        <v>0</v>
      </c>
      <c r="I44" s="19">
        <v>0</v>
      </c>
      <c r="J44" s="19">
        <v>0</v>
      </c>
      <c r="K44" s="19">
        <v>0</v>
      </c>
      <c r="L44" s="19">
        <v>155</v>
      </c>
    </row>
    <row r="45" spans="2:12" ht="20.100000000000001" customHeight="1" thickBot="1" x14ac:dyDescent="0.25">
      <c r="B45" s="4" t="s">
        <v>232</v>
      </c>
      <c r="C45" s="19">
        <v>72</v>
      </c>
      <c r="D45" s="19">
        <v>124</v>
      </c>
      <c r="E45" s="19">
        <v>142</v>
      </c>
      <c r="F45" s="19">
        <v>176</v>
      </c>
      <c r="G45" s="19">
        <f t="shared" si="0"/>
        <v>514</v>
      </c>
      <c r="H45" s="19">
        <v>0</v>
      </c>
      <c r="I45" s="19">
        <v>0</v>
      </c>
      <c r="J45" s="19">
        <v>3</v>
      </c>
      <c r="K45" s="19">
        <v>7</v>
      </c>
      <c r="L45" s="19">
        <v>524</v>
      </c>
    </row>
    <row r="46" spans="2:12" ht="20.100000000000001" customHeight="1" thickBot="1" x14ac:dyDescent="0.25">
      <c r="B46" s="4" t="s">
        <v>233</v>
      </c>
      <c r="C46" s="19">
        <v>8</v>
      </c>
      <c r="D46" s="19">
        <v>4</v>
      </c>
      <c r="E46" s="19">
        <v>43</v>
      </c>
      <c r="F46" s="19">
        <v>36</v>
      </c>
      <c r="G46" s="19">
        <f t="shared" si="0"/>
        <v>91</v>
      </c>
      <c r="H46" s="19">
        <v>0</v>
      </c>
      <c r="I46" s="19">
        <v>0</v>
      </c>
      <c r="J46" s="19">
        <v>0</v>
      </c>
      <c r="K46" s="19">
        <v>0</v>
      </c>
      <c r="L46" s="19">
        <v>91</v>
      </c>
    </row>
    <row r="47" spans="2:12" ht="20.100000000000001" customHeight="1" thickBot="1" x14ac:dyDescent="0.25">
      <c r="B47" s="4" t="s">
        <v>234</v>
      </c>
      <c r="C47" s="19">
        <v>103</v>
      </c>
      <c r="D47" s="19">
        <v>65</v>
      </c>
      <c r="E47" s="19">
        <v>225</v>
      </c>
      <c r="F47" s="19">
        <v>323</v>
      </c>
      <c r="G47" s="19">
        <f t="shared" si="0"/>
        <v>716</v>
      </c>
      <c r="H47" s="19">
        <v>6</v>
      </c>
      <c r="I47" s="19">
        <v>2</v>
      </c>
      <c r="J47" s="19">
        <v>0</v>
      </c>
      <c r="K47" s="19">
        <v>0</v>
      </c>
      <c r="L47" s="19">
        <v>724</v>
      </c>
    </row>
    <row r="48" spans="2:12" ht="20.100000000000001" customHeight="1" thickBot="1" x14ac:dyDescent="0.25">
      <c r="B48" s="4" t="s">
        <v>235</v>
      </c>
      <c r="C48" s="19">
        <v>20</v>
      </c>
      <c r="D48" s="19">
        <v>11</v>
      </c>
      <c r="E48" s="19">
        <v>31</v>
      </c>
      <c r="F48" s="19">
        <v>60</v>
      </c>
      <c r="G48" s="19">
        <f t="shared" si="0"/>
        <v>122</v>
      </c>
      <c r="H48" s="19">
        <v>0</v>
      </c>
      <c r="I48" s="19">
        <v>0</v>
      </c>
      <c r="J48" s="19">
        <v>3</v>
      </c>
      <c r="K48" s="19">
        <v>3</v>
      </c>
      <c r="L48" s="19">
        <v>128</v>
      </c>
    </row>
    <row r="49" spans="2:12" ht="20.100000000000001" customHeight="1" thickBot="1" x14ac:dyDescent="0.25">
      <c r="B49" s="4" t="s">
        <v>236</v>
      </c>
      <c r="C49" s="19">
        <v>11</v>
      </c>
      <c r="D49" s="19">
        <v>13</v>
      </c>
      <c r="E49" s="19">
        <v>22</v>
      </c>
      <c r="F49" s="19">
        <v>32</v>
      </c>
      <c r="G49" s="19">
        <f t="shared" si="0"/>
        <v>78</v>
      </c>
      <c r="H49" s="19">
        <v>0</v>
      </c>
      <c r="I49" s="19">
        <v>0</v>
      </c>
      <c r="J49" s="19">
        <v>0</v>
      </c>
      <c r="K49" s="19">
        <v>0</v>
      </c>
      <c r="L49" s="19">
        <v>78</v>
      </c>
    </row>
    <row r="50" spans="2:12" ht="20.100000000000001" customHeight="1" thickBot="1" x14ac:dyDescent="0.25">
      <c r="B50" s="4" t="s">
        <v>237</v>
      </c>
      <c r="C50" s="19">
        <v>50</v>
      </c>
      <c r="D50" s="19">
        <v>14</v>
      </c>
      <c r="E50" s="19">
        <v>61</v>
      </c>
      <c r="F50" s="19">
        <v>75</v>
      </c>
      <c r="G50" s="19">
        <f t="shared" si="0"/>
        <v>200</v>
      </c>
      <c r="H50" s="19">
        <v>5</v>
      </c>
      <c r="I50" s="19">
        <v>4</v>
      </c>
      <c r="J50" s="19">
        <v>0</v>
      </c>
      <c r="K50" s="19">
        <v>5</v>
      </c>
      <c r="L50" s="19">
        <v>214</v>
      </c>
    </row>
    <row r="51" spans="2:12" ht="20.100000000000001" customHeight="1" thickBot="1" x14ac:dyDescent="0.25">
      <c r="B51" s="4" t="s">
        <v>238</v>
      </c>
      <c r="C51" s="19">
        <v>9</v>
      </c>
      <c r="D51" s="19">
        <v>2</v>
      </c>
      <c r="E51" s="19">
        <v>23</v>
      </c>
      <c r="F51" s="19">
        <v>18</v>
      </c>
      <c r="G51" s="19">
        <f t="shared" si="0"/>
        <v>52</v>
      </c>
      <c r="H51" s="19">
        <v>0</v>
      </c>
      <c r="I51" s="19">
        <v>0</v>
      </c>
      <c r="J51" s="19">
        <v>0</v>
      </c>
      <c r="K51" s="19">
        <v>0</v>
      </c>
      <c r="L51" s="19">
        <v>52</v>
      </c>
    </row>
    <row r="52" spans="2:12" ht="20.100000000000001" customHeight="1" thickBot="1" x14ac:dyDescent="0.25">
      <c r="B52" s="4" t="s">
        <v>239</v>
      </c>
      <c r="C52" s="19">
        <v>8</v>
      </c>
      <c r="D52" s="19">
        <v>2</v>
      </c>
      <c r="E52" s="19">
        <v>15</v>
      </c>
      <c r="F52" s="19">
        <v>30</v>
      </c>
      <c r="G52" s="19">
        <f t="shared" si="0"/>
        <v>55</v>
      </c>
      <c r="H52" s="19">
        <v>0</v>
      </c>
      <c r="I52" s="19">
        <v>0</v>
      </c>
      <c r="J52" s="19">
        <v>1</v>
      </c>
      <c r="K52" s="19">
        <v>0</v>
      </c>
      <c r="L52" s="19">
        <v>56</v>
      </c>
    </row>
    <row r="53" spans="2:12" ht="20.100000000000001" customHeight="1" thickBot="1" x14ac:dyDescent="0.25">
      <c r="B53" s="4" t="s">
        <v>240</v>
      </c>
      <c r="C53" s="19">
        <v>20</v>
      </c>
      <c r="D53" s="19">
        <v>22</v>
      </c>
      <c r="E53" s="19">
        <v>31</v>
      </c>
      <c r="F53" s="19">
        <v>71</v>
      </c>
      <c r="G53" s="19">
        <f t="shared" si="0"/>
        <v>144</v>
      </c>
      <c r="H53" s="19">
        <v>3</v>
      </c>
      <c r="I53" s="19">
        <v>0</v>
      </c>
      <c r="J53" s="19">
        <v>1</v>
      </c>
      <c r="K53" s="19">
        <v>2</v>
      </c>
      <c r="L53" s="19">
        <v>150</v>
      </c>
    </row>
    <row r="54" spans="2:12" ht="20.100000000000001" customHeight="1" thickBot="1" x14ac:dyDescent="0.25">
      <c r="B54" s="4" t="s">
        <v>241</v>
      </c>
      <c r="C54" s="19">
        <v>166</v>
      </c>
      <c r="D54" s="19">
        <v>121</v>
      </c>
      <c r="E54" s="19">
        <v>481</v>
      </c>
      <c r="F54" s="19">
        <v>607</v>
      </c>
      <c r="G54" s="19">
        <f t="shared" si="0"/>
        <v>1375</v>
      </c>
      <c r="H54" s="19">
        <v>2</v>
      </c>
      <c r="I54" s="19">
        <v>1</v>
      </c>
      <c r="J54" s="19">
        <v>1</v>
      </c>
      <c r="K54" s="19">
        <v>2</v>
      </c>
      <c r="L54" s="19">
        <v>1381</v>
      </c>
    </row>
    <row r="55" spans="2:12" ht="20.100000000000001" customHeight="1" thickBot="1" x14ac:dyDescent="0.25">
      <c r="B55" s="4" t="s">
        <v>242</v>
      </c>
      <c r="C55" s="19">
        <v>59</v>
      </c>
      <c r="D55" s="19">
        <v>36</v>
      </c>
      <c r="E55" s="19">
        <v>136</v>
      </c>
      <c r="F55" s="19">
        <v>162</v>
      </c>
      <c r="G55" s="19">
        <f t="shared" si="0"/>
        <v>393</v>
      </c>
      <c r="H55" s="19">
        <v>0</v>
      </c>
      <c r="I55" s="19">
        <v>1</v>
      </c>
      <c r="J55" s="19">
        <v>0</v>
      </c>
      <c r="K55" s="19">
        <v>2</v>
      </c>
      <c r="L55" s="19">
        <v>396</v>
      </c>
    </row>
    <row r="56" spans="2:12" ht="20.100000000000001" customHeight="1" thickBot="1" x14ac:dyDescent="0.25">
      <c r="B56" s="4" t="s">
        <v>243</v>
      </c>
      <c r="C56" s="19">
        <v>18</v>
      </c>
      <c r="D56" s="19">
        <v>13</v>
      </c>
      <c r="E56" s="19">
        <v>21</v>
      </c>
      <c r="F56" s="19">
        <v>46</v>
      </c>
      <c r="G56" s="19">
        <f t="shared" si="0"/>
        <v>98</v>
      </c>
      <c r="H56" s="19">
        <v>1</v>
      </c>
      <c r="I56" s="19">
        <v>0</v>
      </c>
      <c r="J56" s="19">
        <v>0</v>
      </c>
      <c r="K56" s="19">
        <v>1</v>
      </c>
      <c r="L56" s="19">
        <v>100</v>
      </c>
    </row>
    <row r="57" spans="2:12" ht="20.100000000000001" customHeight="1" thickBot="1" x14ac:dyDescent="0.25">
      <c r="B57" s="4" t="s">
        <v>244</v>
      </c>
      <c r="C57" s="19">
        <v>4</v>
      </c>
      <c r="D57" s="19">
        <v>13</v>
      </c>
      <c r="E57" s="19">
        <v>6</v>
      </c>
      <c r="F57" s="19">
        <v>19</v>
      </c>
      <c r="G57" s="19">
        <f t="shared" si="0"/>
        <v>42</v>
      </c>
      <c r="H57" s="19">
        <v>0</v>
      </c>
      <c r="I57" s="19">
        <v>0</v>
      </c>
      <c r="J57" s="19">
        <v>0</v>
      </c>
      <c r="K57" s="19">
        <v>0</v>
      </c>
      <c r="L57" s="19">
        <v>42</v>
      </c>
    </row>
    <row r="58" spans="2:12" ht="20.100000000000001" customHeight="1" thickBot="1" x14ac:dyDescent="0.25">
      <c r="B58" s="4" t="s">
        <v>270</v>
      </c>
      <c r="C58" s="19">
        <v>13</v>
      </c>
      <c r="D58" s="19">
        <v>11</v>
      </c>
      <c r="E58" s="19">
        <v>13</v>
      </c>
      <c r="F58" s="19">
        <v>19</v>
      </c>
      <c r="G58" s="19">
        <f t="shared" si="0"/>
        <v>56</v>
      </c>
      <c r="H58" s="19">
        <v>0</v>
      </c>
      <c r="I58" s="19">
        <v>0</v>
      </c>
      <c r="J58" s="19">
        <v>0</v>
      </c>
      <c r="K58" s="19">
        <v>0</v>
      </c>
      <c r="L58" s="19">
        <v>56</v>
      </c>
    </row>
    <row r="59" spans="2:12" ht="20.100000000000001" customHeight="1" thickBot="1" x14ac:dyDescent="0.25">
      <c r="B59" s="4" t="s">
        <v>246</v>
      </c>
      <c r="C59" s="19">
        <v>8</v>
      </c>
      <c r="D59" s="19">
        <v>7</v>
      </c>
      <c r="E59" s="19">
        <v>38</v>
      </c>
      <c r="F59" s="19">
        <v>106</v>
      </c>
      <c r="G59" s="19">
        <f t="shared" si="0"/>
        <v>159</v>
      </c>
      <c r="H59" s="19">
        <v>0</v>
      </c>
      <c r="I59" s="19">
        <v>1</v>
      </c>
      <c r="J59" s="19">
        <v>0</v>
      </c>
      <c r="K59" s="19">
        <v>0</v>
      </c>
      <c r="L59" s="19">
        <v>160</v>
      </c>
    </row>
    <row r="60" spans="2:12" ht="20.100000000000001" customHeight="1" thickBot="1" x14ac:dyDescent="0.25">
      <c r="B60" s="4" t="s">
        <v>247</v>
      </c>
      <c r="C60" s="19">
        <v>16</v>
      </c>
      <c r="D60" s="19">
        <v>3</v>
      </c>
      <c r="E60" s="19">
        <v>23</v>
      </c>
      <c r="F60" s="19">
        <v>15</v>
      </c>
      <c r="G60" s="19">
        <f t="shared" si="0"/>
        <v>57</v>
      </c>
      <c r="H60" s="19">
        <v>6</v>
      </c>
      <c r="I60" s="19">
        <v>0</v>
      </c>
      <c r="J60" s="19">
        <v>0</v>
      </c>
      <c r="K60" s="19">
        <v>1</v>
      </c>
      <c r="L60" s="19">
        <v>64</v>
      </c>
    </row>
    <row r="61" spans="2:12" ht="20.100000000000001" customHeight="1" thickBot="1" x14ac:dyDescent="0.25">
      <c r="B61" s="7" t="s">
        <v>22</v>
      </c>
      <c r="C61" s="9">
        <f>SUM(C11:C60)</f>
        <v>1583</v>
      </c>
      <c r="D61" s="9">
        <f t="shared" ref="D61:H61" si="1">SUM(D11:D60)</f>
        <v>1079</v>
      </c>
      <c r="E61" s="9">
        <f t="shared" si="1"/>
        <v>2944</v>
      </c>
      <c r="F61" s="9">
        <f t="shared" si="1"/>
        <v>4085</v>
      </c>
      <c r="G61" s="9">
        <f t="shared" si="0"/>
        <v>9691</v>
      </c>
      <c r="H61" s="9">
        <f t="shared" si="1"/>
        <v>48</v>
      </c>
      <c r="I61" s="9">
        <f t="shared" ref="I61:L61" si="2">SUM(I11:I60)</f>
        <v>15</v>
      </c>
      <c r="J61" s="9">
        <f t="shared" si="2"/>
        <v>9</v>
      </c>
      <c r="K61" s="9">
        <f t="shared" si="2"/>
        <v>23</v>
      </c>
      <c r="L61" s="9">
        <f t="shared" si="2"/>
        <v>9786</v>
      </c>
    </row>
    <row r="63" spans="2:12" x14ac:dyDescent="0.2">
      <c r="C63" s="49"/>
    </row>
  </sheetData>
  <mergeCells count="2">
    <mergeCell ref="C9:F9"/>
    <mergeCell ref="H9:L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AX62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4" width="15" customWidth="1"/>
    <col min="5" max="5" width="13.75" bestFit="1" customWidth="1"/>
    <col min="6" max="6" width="12.25" bestFit="1" customWidth="1"/>
    <col min="7" max="7" width="11.25" bestFit="1" customWidth="1"/>
    <col min="8" max="8" width="14.875" bestFit="1" customWidth="1"/>
    <col min="9" max="9" width="15" customWidth="1"/>
    <col min="10" max="10" width="13.75" bestFit="1" customWidth="1"/>
    <col min="11" max="12" width="12.25" bestFit="1" customWidth="1"/>
    <col min="13" max="13" width="11.25" bestFit="1" customWidth="1"/>
    <col min="14" max="14" width="14.875" bestFit="1" customWidth="1"/>
    <col min="15" max="15" width="15" bestFit="1" customWidth="1"/>
    <col min="16" max="16" width="12.25" bestFit="1" customWidth="1"/>
    <col min="17" max="17" width="11.625" bestFit="1" customWidth="1"/>
    <col min="18" max="18" width="12.25" bestFit="1" customWidth="1"/>
    <col min="19" max="19" width="11.25" bestFit="1" customWidth="1"/>
    <col min="20" max="20" width="14.875" bestFit="1" customWidth="1"/>
    <col min="21" max="21" width="15" bestFit="1" customWidth="1"/>
    <col min="22" max="22" width="12.25" bestFit="1" customWidth="1"/>
    <col min="23" max="23" width="11.625" bestFit="1" customWidth="1"/>
    <col min="24" max="24" width="12.25" bestFit="1" customWidth="1"/>
    <col min="25" max="25" width="11.25" bestFit="1" customWidth="1"/>
    <col min="26" max="26" width="14.875" bestFit="1" customWidth="1"/>
    <col min="27" max="27" width="15" bestFit="1" customWidth="1"/>
    <col min="28" max="28" width="12.25" bestFit="1" customWidth="1"/>
    <col min="29" max="29" width="11.625" bestFit="1" customWidth="1"/>
    <col min="30" max="30" width="12.25" bestFit="1" customWidth="1"/>
    <col min="31" max="31" width="11.25" bestFit="1" customWidth="1"/>
    <col min="32" max="32" width="14.875" bestFit="1" customWidth="1"/>
    <col min="33" max="33" width="15" bestFit="1" customWidth="1"/>
    <col min="34" max="34" width="12.25" bestFit="1" customWidth="1"/>
    <col min="35" max="35" width="11.625" bestFit="1" customWidth="1"/>
    <col min="36" max="36" width="12.25" bestFit="1" customWidth="1"/>
    <col min="37" max="37" width="11.25" bestFit="1" customWidth="1"/>
    <col min="38" max="38" width="14.875" bestFit="1" customWidth="1"/>
    <col min="39" max="44" width="14.875" customWidth="1"/>
    <col min="45" max="45" width="15" bestFit="1" customWidth="1"/>
    <col min="46" max="46" width="12.25" bestFit="1" customWidth="1"/>
    <col min="47" max="47" width="11.625" bestFit="1" customWidth="1"/>
    <col min="48" max="48" width="12.25" bestFit="1" customWidth="1"/>
    <col min="49" max="49" width="11.25" bestFit="1" customWidth="1"/>
    <col min="50" max="50" width="14.875" bestFit="1" customWidth="1"/>
  </cols>
  <sheetData>
    <row r="9" spans="2:50" ht="44.25" customHeight="1" thickBot="1" x14ac:dyDescent="0.25">
      <c r="C9" s="69" t="s">
        <v>23</v>
      </c>
      <c r="D9" s="69"/>
      <c r="E9" s="69"/>
      <c r="F9" s="69"/>
      <c r="G9" s="69"/>
      <c r="H9" s="70"/>
      <c r="I9" s="71" t="s">
        <v>24</v>
      </c>
      <c r="J9" s="69"/>
      <c r="K9" s="69"/>
      <c r="L9" s="69"/>
      <c r="M9" s="69"/>
      <c r="N9" s="70"/>
      <c r="O9" s="71" t="s">
        <v>25</v>
      </c>
      <c r="P9" s="69"/>
      <c r="Q9" s="69"/>
      <c r="R9" s="69"/>
      <c r="S9" s="69"/>
      <c r="T9" s="70"/>
      <c r="U9" s="71" t="s">
        <v>26</v>
      </c>
      <c r="V9" s="69"/>
      <c r="W9" s="69"/>
      <c r="X9" s="69"/>
      <c r="Y9" s="69"/>
      <c r="Z9" s="70"/>
      <c r="AA9" s="71" t="s">
        <v>27</v>
      </c>
      <c r="AB9" s="69"/>
      <c r="AC9" s="69"/>
      <c r="AD9" s="69"/>
      <c r="AE9" s="69"/>
      <c r="AF9" s="70"/>
      <c r="AG9" s="71" t="s">
        <v>28</v>
      </c>
      <c r="AH9" s="69"/>
      <c r="AI9" s="69"/>
      <c r="AJ9" s="69"/>
      <c r="AK9" s="69"/>
      <c r="AL9" s="70"/>
      <c r="AM9" s="71" t="s">
        <v>29</v>
      </c>
      <c r="AN9" s="69"/>
      <c r="AO9" s="69"/>
      <c r="AP9" s="69"/>
      <c r="AQ9" s="69"/>
      <c r="AR9" s="70"/>
      <c r="AS9" s="71" t="s">
        <v>30</v>
      </c>
      <c r="AT9" s="69"/>
      <c r="AU9" s="69"/>
      <c r="AV9" s="69"/>
      <c r="AW9" s="69"/>
      <c r="AX9" s="69"/>
    </row>
    <row r="10" spans="2:50" ht="41.25" customHeight="1" thickBot="1" x14ac:dyDescent="0.25">
      <c r="C10" s="72" t="s">
        <v>31</v>
      </c>
      <c r="D10" s="74" t="s">
        <v>272</v>
      </c>
      <c r="E10" s="75"/>
      <c r="F10" s="72" t="s">
        <v>32</v>
      </c>
      <c r="G10" s="72" t="s">
        <v>33</v>
      </c>
      <c r="H10" s="72" t="s">
        <v>34</v>
      </c>
      <c r="I10" s="72" t="s">
        <v>31</v>
      </c>
      <c r="J10" s="74" t="s">
        <v>272</v>
      </c>
      <c r="K10" s="75"/>
      <c r="L10" s="72" t="s">
        <v>32</v>
      </c>
      <c r="M10" s="72" t="s">
        <v>33</v>
      </c>
      <c r="N10" s="72" t="s">
        <v>34</v>
      </c>
      <c r="O10" s="72" t="s">
        <v>31</v>
      </c>
      <c r="P10" s="74" t="s">
        <v>272</v>
      </c>
      <c r="Q10" s="75"/>
      <c r="R10" s="72" t="s">
        <v>32</v>
      </c>
      <c r="S10" s="72" t="s">
        <v>33</v>
      </c>
      <c r="T10" s="72" t="s">
        <v>34</v>
      </c>
      <c r="U10" s="72" t="s">
        <v>31</v>
      </c>
      <c r="V10" s="74" t="s">
        <v>272</v>
      </c>
      <c r="W10" s="75"/>
      <c r="X10" s="72" t="s">
        <v>32</v>
      </c>
      <c r="Y10" s="72" t="s">
        <v>33</v>
      </c>
      <c r="Z10" s="72" t="s">
        <v>34</v>
      </c>
      <c r="AA10" s="72" t="s">
        <v>31</v>
      </c>
      <c r="AB10" s="74" t="s">
        <v>272</v>
      </c>
      <c r="AC10" s="75"/>
      <c r="AD10" s="72" t="s">
        <v>32</v>
      </c>
      <c r="AE10" s="72" t="s">
        <v>33</v>
      </c>
      <c r="AF10" s="72" t="s">
        <v>34</v>
      </c>
      <c r="AG10" s="72" t="s">
        <v>31</v>
      </c>
      <c r="AH10" s="74" t="s">
        <v>272</v>
      </c>
      <c r="AI10" s="75"/>
      <c r="AJ10" s="72" t="s">
        <v>32</v>
      </c>
      <c r="AK10" s="72" t="s">
        <v>33</v>
      </c>
      <c r="AL10" s="72" t="s">
        <v>34</v>
      </c>
      <c r="AM10" s="72" t="s">
        <v>31</v>
      </c>
      <c r="AN10" s="74" t="s">
        <v>272</v>
      </c>
      <c r="AO10" s="75"/>
      <c r="AP10" s="72" t="s">
        <v>32</v>
      </c>
      <c r="AQ10" s="72" t="s">
        <v>33</v>
      </c>
      <c r="AR10" s="72" t="s">
        <v>34</v>
      </c>
      <c r="AS10" s="72" t="s">
        <v>31</v>
      </c>
      <c r="AT10" s="74" t="s">
        <v>272</v>
      </c>
      <c r="AU10" s="75"/>
      <c r="AV10" s="72" t="s">
        <v>32</v>
      </c>
      <c r="AW10" s="72" t="s">
        <v>33</v>
      </c>
      <c r="AX10" s="72" t="s">
        <v>34</v>
      </c>
    </row>
    <row r="11" spans="2:50" ht="15" thickBot="1" x14ac:dyDescent="0.25">
      <c r="C11" s="73"/>
      <c r="D11" s="63" t="s">
        <v>273</v>
      </c>
      <c r="E11" s="63" t="s">
        <v>274</v>
      </c>
      <c r="F11" s="73"/>
      <c r="G11" s="73"/>
      <c r="H11" s="73"/>
      <c r="I11" s="73"/>
      <c r="J11" s="63" t="s">
        <v>273</v>
      </c>
      <c r="K11" s="63" t="s">
        <v>274</v>
      </c>
      <c r="L11" s="73"/>
      <c r="M11" s="73"/>
      <c r="N11" s="73"/>
      <c r="O11" s="73"/>
      <c r="P11" s="63" t="s">
        <v>273</v>
      </c>
      <c r="Q11" s="63" t="s">
        <v>274</v>
      </c>
      <c r="R11" s="73"/>
      <c r="S11" s="73"/>
      <c r="T11" s="73"/>
      <c r="U11" s="73"/>
      <c r="V11" s="63" t="s">
        <v>273</v>
      </c>
      <c r="W11" s="63" t="s">
        <v>274</v>
      </c>
      <c r="X11" s="73"/>
      <c r="Y11" s="73"/>
      <c r="Z11" s="73"/>
      <c r="AA11" s="73"/>
      <c r="AB11" s="63" t="s">
        <v>273</v>
      </c>
      <c r="AC11" s="63" t="s">
        <v>274</v>
      </c>
      <c r="AD11" s="73"/>
      <c r="AE11" s="73"/>
      <c r="AF11" s="73"/>
      <c r="AG11" s="73"/>
      <c r="AH11" s="63" t="s">
        <v>273</v>
      </c>
      <c r="AI11" s="63" t="s">
        <v>274</v>
      </c>
      <c r="AJ11" s="73"/>
      <c r="AK11" s="73"/>
      <c r="AL11" s="73"/>
      <c r="AM11" s="73"/>
      <c r="AN11" s="63" t="s">
        <v>273</v>
      </c>
      <c r="AO11" s="63" t="s">
        <v>274</v>
      </c>
      <c r="AP11" s="73"/>
      <c r="AQ11" s="73"/>
      <c r="AR11" s="73"/>
      <c r="AS11" s="73"/>
      <c r="AT11" s="63" t="s">
        <v>273</v>
      </c>
      <c r="AU11" s="63" t="s">
        <v>274</v>
      </c>
      <c r="AV11" s="73"/>
      <c r="AW11" s="73"/>
      <c r="AX11" s="73"/>
    </row>
    <row r="12" spans="2:50" ht="20.100000000000001" customHeight="1" thickBot="1" x14ac:dyDescent="0.25">
      <c r="B12" s="3" t="s">
        <v>198</v>
      </c>
      <c r="C12" s="18">
        <v>1284</v>
      </c>
      <c r="D12" s="18">
        <v>38</v>
      </c>
      <c r="E12" s="18">
        <v>0</v>
      </c>
      <c r="F12" s="18">
        <v>25</v>
      </c>
      <c r="G12" s="18">
        <v>1319</v>
      </c>
      <c r="H12" s="18">
        <v>906</v>
      </c>
      <c r="I12" s="18">
        <v>329</v>
      </c>
      <c r="J12" s="18">
        <v>38</v>
      </c>
      <c r="K12" s="18">
        <v>0</v>
      </c>
      <c r="L12" s="18">
        <v>0</v>
      </c>
      <c r="M12" s="18">
        <v>366</v>
      </c>
      <c r="N12" s="18">
        <v>4</v>
      </c>
      <c r="O12" s="18">
        <v>1</v>
      </c>
      <c r="P12" s="18">
        <v>0</v>
      </c>
      <c r="Q12" s="18">
        <v>0</v>
      </c>
      <c r="R12" s="18">
        <v>0</v>
      </c>
      <c r="S12" s="18">
        <v>0</v>
      </c>
      <c r="T12" s="18">
        <v>2</v>
      </c>
      <c r="U12" s="18">
        <v>697</v>
      </c>
      <c r="V12" s="18">
        <v>0</v>
      </c>
      <c r="W12" s="18">
        <v>0</v>
      </c>
      <c r="X12" s="18">
        <v>0</v>
      </c>
      <c r="Y12" s="18">
        <v>699</v>
      </c>
      <c r="Z12" s="18">
        <v>646</v>
      </c>
      <c r="AA12" s="18">
        <v>225</v>
      </c>
      <c r="AB12" s="18">
        <v>0</v>
      </c>
      <c r="AC12" s="18">
        <v>0</v>
      </c>
      <c r="AD12" s="18">
        <v>25</v>
      </c>
      <c r="AE12" s="18">
        <v>235</v>
      </c>
      <c r="AF12" s="18">
        <v>216</v>
      </c>
      <c r="AG12" s="18">
        <v>31</v>
      </c>
      <c r="AH12" s="18">
        <v>0</v>
      </c>
      <c r="AI12" s="18">
        <v>0</v>
      </c>
      <c r="AJ12" s="18">
        <v>0</v>
      </c>
      <c r="AK12" s="18">
        <v>19</v>
      </c>
      <c r="AL12" s="18">
        <v>37</v>
      </c>
      <c r="AM12" s="18">
        <v>0</v>
      </c>
      <c r="AN12" s="18">
        <v>0</v>
      </c>
      <c r="AO12" s="18">
        <v>0</v>
      </c>
      <c r="AP12" s="18">
        <v>0</v>
      </c>
      <c r="AQ12" s="18">
        <v>0</v>
      </c>
      <c r="AR12" s="18">
        <v>0</v>
      </c>
      <c r="AS12" s="18">
        <v>1</v>
      </c>
      <c r="AT12" s="18">
        <v>0</v>
      </c>
      <c r="AU12" s="18">
        <v>0</v>
      </c>
      <c r="AV12" s="18">
        <v>0</v>
      </c>
      <c r="AW12" s="18">
        <v>0</v>
      </c>
      <c r="AX12" s="18">
        <v>1</v>
      </c>
    </row>
    <row r="13" spans="2:50" ht="20.100000000000001" customHeight="1" thickBot="1" x14ac:dyDescent="0.25">
      <c r="B13" s="4" t="s">
        <v>199</v>
      </c>
      <c r="C13" s="19">
        <v>1514</v>
      </c>
      <c r="D13" s="19">
        <v>122</v>
      </c>
      <c r="E13" s="19">
        <v>41</v>
      </c>
      <c r="F13" s="19">
        <v>17</v>
      </c>
      <c r="G13" s="19">
        <v>1732</v>
      </c>
      <c r="H13" s="19">
        <v>1542</v>
      </c>
      <c r="I13" s="19">
        <v>578</v>
      </c>
      <c r="J13" s="19">
        <v>48</v>
      </c>
      <c r="K13" s="19">
        <v>10</v>
      </c>
      <c r="L13" s="19">
        <v>0</v>
      </c>
      <c r="M13" s="19">
        <v>635</v>
      </c>
      <c r="N13" s="19">
        <v>8</v>
      </c>
      <c r="O13" s="19">
        <v>5</v>
      </c>
      <c r="P13" s="19">
        <v>0</v>
      </c>
      <c r="Q13" s="19">
        <v>0</v>
      </c>
      <c r="R13" s="19">
        <v>1</v>
      </c>
      <c r="S13" s="19">
        <v>8</v>
      </c>
      <c r="T13" s="19">
        <v>24</v>
      </c>
      <c r="U13" s="19">
        <v>599</v>
      </c>
      <c r="V13" s="19">
        <v>71</v>
      </c>
      <c r="W13" s="19">
        <v>31</v>
      </c>
      <c r="X13" s="19">
        <v>6</v>
      </c>
      <c r="Y13" s="19">
        <v>709</v>
      </c>
      <c r="Z13" s="19">
        <v>937</v>
      </c>
      <c r="AA13" s="19">
        <v>266</v>
      </c>
      <c r="AB13" s="19">
        <v>0</v>
      </c>
      <c r="AC13" s="19">
        <v>0</v>
      </c>
      <c r="AD13" s="19">
        <v>8</v>
      </c>
      <c r="AE13" s="19">
        <v>312</v>
      </c>
      <c r="AF13" s="19">
        <v>517</v>
      </c>
      <c r="AG13" s="19">
        <v>63</v>
      </c>
      <c r="AH13" s="19">
        <v>3</v>
      </c>
      <c r="AI13" s="19">
        <v>0</v>
      </c>
      <c r="AJ13" s="19">
        <v>2</v>
      </c>
      <c r="AK13" s="19">
        <v>67</v>
      </c>
      <c r="AL13" s="19">
        <v>51</v>
      </c>
      <c r="AM13" s="19">
        <v>0</v>
      </c>
      <c r="AN13" s="19">
        <v>0</v>
      </c>
      <c r="AO13" s="19">
        <v>0</v>
      </c>
      <c r="AP13" s="19">
        <v>0</v>
      </c>
      <c r="AQ13" s="19">
        <v>0</v>
      </c>
      <c r="AR13" s="19">
        <v>0</v>
      </c>
      <c r="AS13" s="19">
        <v>3</v>
      </c>
      <c r="AT13" s="19">
        <v>0</v>
      </c>
      <c r="AU13" s="19">
        <v>0</v>
      </c>
      <c r="AV13" s="19">
        <v>0</v>
      </c>
      <c r="AW13" s="19">
        <v>1</v>
      </c>
      <c r="AX13" s="19">
        <v>5</v>
      </c>
    </row>
    <row r="14" spans="2:50" ht="20.100000000000001" customHeight="1" thickBot="1" x14ac:dyDescent="0.25">
      <c r="B14" s="4" t="s">
        <v>200</v>
      </c>
      <c r="C14" s="19">
        <v>625</v>
      </c>
      <c r="D14" s="19">
        <v>259</v>
      </c>
      <c r="E14" s="19">
        <v>6</v>
      </c>
      <c r="F14" s="19">
        <v>4</v>
      </c>
      <c r="G14" s="19">
        <v>912</v>
      </c>
      <c r="H14" s="19">
        <v>589</v>
      </c>
      <c r="I14" s="19">
        <v>226</v>
      </c>
      <c r="J14" s="19">
        <v>127</v>
      </c>
      <c r="K14" s="19">
        <v>0</v>
      </c>
      <c r="L14" s="19">
        <v>1</v>
      </c>
      <c r="M14" s="19">
        <v>355</v>
      </c>
      <c r="N14" s="19">
        <v>9</v>
      </c>
      <c r="O14" s="19">
        <v>2</v>
      </c>
      <c r="P14" s="19">
        <v>0</v>
      </c>
      <c r="Q14" s="19">
        <v>0</v>
      </c>
      <c r="R14" s="19">
        <v>0</v>
      </c>
      <c r="S14" s="19">
        <v>1</v>
      </c>
      <c r="T14" s="19">
        <v>2</v>
      </c>
      <c r="U14" s="19">
        <v>204</v>
      </c>
      <c r="V14" s="19">
        <v>132</v>
      </c>
      <c r="W14" s="19">
        <v>6</v>
      </c>
      <c r="X14" s="19">
        <v>3</v>
      </c>
      <c r="Y14" s="19">
        <v>362</v>
      </c>
      <c r="Z14" s="19">
        <v>368</v>
      </c>
      <c r="AA14" s="19">
        <v>154</v>
      </c>
      <c r="AB14" s="19">
        <v>0</v>
      </c>
      <c r="AC14" s="19">
        <v>0</v>
      </c>
      <c r="AD14" s="19">
        <v>0</v>
      </c>
      <c r="AE14" s="19">
        <v>154</v>
      </c>
      <c r="AF14" s="19">
        <v>194</v>
      </c>
      <c r="AG14" s="19">
        <v>39</v>
      </c>
      <c r="AH14" s="19">
        <v>0</v>
      </c>
      <c r="AI14" s="19">
        <v>0</v>
      </c>
      <c r="AJ14" s="19">
        <v>0</v>
      </c>
      <c r="AK14" s="19">
        <v>40</v>
      </c>
      <c r="AL14" s="19">
        <v>16</v>
      </c>
      <c r="AM14" s="19">
        <v>0</v>
      </c>
      <c r="AN14" s="19">
        <v>0</v>
      </c>
      <c r="AO14" s="19">
        <v>0</v>
      </c>
      <c r="AP14" s="19">
        <v>0</v>
      </c>
      <c r="AQ14" s="19">
        <v>0</v>
      </c>
      <c r="AR14" s="19">
        <v>0</v>
      </c>
      <c r="AS14" s="19">
        <v>0</v>
      </c>
      <c r="AT14" s="19">
        <v>0</v>
      </c>
      <c r="AU14" s="19">
        <v>0</v>
      </c>
      <c r="AV14" s="19">
        <v>0</v>
      </c>
      <c r="AW14" s="19">
        <v>0</v>
      </c>
      <c r="AX14" s="19">
        <v>0</v>
      </c>
    </row>
    <row r="15" spans="2:50" ht="20.100000000000001" customHeight="1" thickBot="1" x14ac:dyDescent="0.25">
      <c r="B15" s="4" t="s">
        <v>201</v>
      </c>
      <c r="C15" s="19">
        <v>1393</v>
      </c>
      <c r="D15" s="19">
        <v>171</v>
      </c>
      <c r="E15" s="19">
        <v>110</v>
      </c>
      <c r="F15" s="19">
        <v>18</v>
      </c>
      <c r="G15" s="19">
        <v>1583</v>
      </c>
      <c r="H15" s="19">
        <v>986</v>
      </c>
      <c r="I15" s="19">
        <v>327</v>
      </c>
      <c r="J15" s="19">
        <v>53</v>
      </c>
      <c r="K15" s="19">
        <v>4</v>
      </c>
      <c r="L15" s="19">
        <v>0</v>
      </c>
      <c r="M15" s="19">
        <v>385</v>
      </c>
      <c r="N15" s="19">
        <v>3</v>
      </c>
      <c r="O15" s="19">
        <v>2</v>
      </c>
      <c r="P15" s="19">
        <v>0</v>
      </c>
      <c r="Q15" s="19">
        <v>0</v>
      </c>
      <c r="R15" s="19">
        <v>0</v>
      </c>
      <c r="S15" s="19">
        <v>1</v>
      </c>
      <c r="T15" s="19">
        <v>6</v>
      </c>
      <c r="U15" s="19">
        <v>818</v>
      </c>
      <c r="V15" s="19">
        <v>118</v>
      </c>
      <c r="W15" s="19">
        <v>104</v>
      </c>
      <c r="X15" s="19">
        <v>18</v>
      </c>
      <c r="Y15" s="19">
        <v>982</v>
      </c>
      <c r="Z15" s="19">
        <v>674</v>
      </c>
      <c r="AA15" s="19">
        <v>157</v>
      </c>
      <c r="AB15" s="19">
        <v>0</v>
      </c>
      <c r="AC15" s="19">
        <v>0</v>
      </c>
      <c r="AD15" s="19">
        <v>0</v>
      </c>
      <c r="AE15" s="19">
        <v>140</v>
      </c>
      <c r="AF15" s="19">
        <v>259</v>
      </c>
      <c r="AG15" s="19">
        <v>89</v>
      </c>
      <c r="AH15" s="19">
        <v>0</v>
      </c>
      <c r="AI15" s="19">
        <v>2</v>
      </c>
      <c r="AJ15" s="19">
        <v>0</v>
      </c>
      <c r="AK15" s="19">
        <v>75</v>
      </c>
      <c r="AL15" s="19">
        <v>44</v>
      </c>
      <c r="AM15" s="19">
        <v>0</v>
      </c>
      <c r="AN15" s="19">
        <v>0</v>
      </c>
      <c r="AO15" s="19">
        <v>0</v>
      </c>
      <c r="AP15" s="19">
        <v>0</v>
      </c>
      <c r="AQ15" s="19">
        <v>0</v>
      </c>
      <c r="AR15" s="19">
        <v>0</v>
      </c>
      <c r="AS15" s="19">
        <v>0</v>
      </c>
      <c r="AT15" s="19">
        <v>0</v>
      </c>
      <c r="AU15" s="19">
        <v>0</v>
      </c>
      <c r="AV15" s="19">
        <v>0</v>
      </c>
      <c r="AW15" s="19">
        <v>0</v>
      </c>
      <c r="AX15" s="19">
        <v>0</v>
      </c>
    </row>
    <row r="16" spans="2:50" ht="20.100000000000001" customHeight="1" thickBot="1" x14ac:dyDescent="0.25">
      <c r="B16" s="4" t="s">
        <v>202</v>
      </c>
      <c r="C16" s="19">
        <v>871</v>
      </c>
      <c r="D16" s="19">
        <v>5</v>
      </c>
      <c r="E16" s="19">
        <v>1</v>
      </c>
      <c r="F16" s="19">
        <v>0</v>
      </c>
      <c r="G16" s="19">
        <v>1009</v>
      </c>
      <c r="H16" s="19">
        <v>948</v>
      </c>
      <c r="I16" s="19">
        <v>248</v>
      </c>
      <c r="J16" s="19">
        <v>5</v>
      </c>
      <c r="K16" s="19">
        <v>0</v>
      </c>
      <c r="L16" s="19">
        <v>0</v>
      </c>
      <c r="M16" s="19">
        <v>254</v>
      </c>
      <c r="N16" s="19">
        <v>0</v>
      </c>
      <c r="O16" s="19">
        <v>3</v>
      </c>
      <c r="P16" s="19">
        <v>0</v>
      </c>
      <c r="Q16" s="19">
        <v>0</v>
      </c>
      <c r="R16" s="19">
        <v>0</v>
      </c>
      <c r="S16" s="19">
        <v>2</v>
      </c>
      <c r="T16" s="19">
        <v>9</v>
      </c>
      <c r="U16" s="19">
        <v>384</v>
      </c>
      <c r="V16" s="19">
        <v>0</v>
      </c>
      <c r="W16" s="19">
        <v>1</v>
      </c>
      <c r="X16" s="19">
        <v>0</v>
      </c>
      <c r="Y16" s="19">
        <v>590</v>
      </c>
      <c r="Z16" s="19">
        <v>688</v>
      </c>
      <c r="AA16" s="19">
        <v>206</v>
      </c>
      <c r="AB16" s="19">
        <v>0</v>
      </c>
      <c r="AC16" s="19">
        <v>0</v>
      </c>
      <c r="AD16" s="19">
        <v>0</v>
      </c>
      <c r="AE16" s="19">
        <v>131</v>
      </c>
      <c r="AF16" s="19">
        <v>241</v>
      </c>
      <c r="AG16" s="19">
        <v>30</v>
      </c>
      <c r="AH16" s="19">
        <v>0</v>
      </c>
      <c r="AI16" s="19">
        <v>0</v>
      </c>
      <c r="AJ16" s="19">
        <v>0</v>
      </c>
      <c r="AK16" s="19">
        <v>32</v>
      </c>
      <c r="AL16" s="19">
        <v>9</v>
      </c>
      <c r="AM16" s="19">
        <v>0</v>
      </c>
      <c r="AN16" s="19">
        <v>0</v>
      </c>
      <c r="AO16" s="19">
        <v>0</v>
      </c>
      <c r="AP16" s="19">
        <v>0</v>
      </c>
      <c r="AQ16" s="19">
        <v>0</v>
      </c>
      <c r="AR16" s="19">
        <v>0</v>
      </c>
      <c r="AS16" s="19">
        <v>0</v>
      </c>
      <c r="AT16" s="19">
        <v>0</v>
      </c>
      <c r="AU16" s="19">
        <v>0</v>
      </c>
      <c r="AV16" s="19">
        <v>0</v>
      </c>
      <c r="AW16" s="19">
        <v>0</v>
      </c>
      <c r="AX16" s="19">
        <v>1</v>
      </c>
    </row>
    <row r="17" spans="2:50" ht="20.100000000000001" customHeight="1" thickBot="1" x14ac:dyDescent="0.25">
      <c r="B17" s="4" t="s">
        <v>203</v>
      </c>
      <c r="C17" s="19">
        <v>611</v>
      </c>
      <c r="D17" s="19">
        <v>35</v>
      </c>
      <c r="E17" s="19">
        <v>11</v>
      </c>
      <c r="F17" s="19">
        <v>3</v>
      </c>
      <c r="G17" s="19">
        <v>618</v>
      </c>
      <c r="H17" s="19">
        <v>637</v>
      </c>
      <c r="I17" s="19">
        <v>133</v>
      </c>
      <c r="J17" s="19">
        <v>6</v>
      </c>
      <c r="K17" s="19">
        <v>0</v>
      </c>
      <c r="L17" s="19">
        <v>0</v>
      </c>
      <c r="M17" s="19">
        <v>139</v>
      </c>
      <c r="N17" s="19">
        <v>3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391</v>
      </c>
      <c r="V17" s="19">
        <v>29</v>
      </c>
      <c r="W17" s="19">
        <v>11</v>
      </c>
      <c r="X17" s="19">
        <v>3</v>
      </c>
      <c r="Y17" s="19">
        <v>390</v>
      </c>
      <c r="Z17" s="19">
        <v>482</v>
      </c>
      <c r="AA17" s="19">
        <v>61</v>
      </c>
      <c r="AB17" s="19">
        <v>0</v>
      </c>
      <c r="AC17" s="19">
        <v>0</v>
      </c>
      <c r="AD17" s="19">
        <v>0</v>
      </c>
      <c r="AE17" s="19">
        <v>67</v>
      </c>
      <c r="AF17" s="19">
        <v>125</v>
      </c>
      <c r="AG17" s="19">
        <v>26</v>
      </c>
      <c r="AH17" s="19">
        <v>0</v>
      </c>
      <c r="AI17" s="19">
        <v>0</v>
      </c>
      <c r="AJ17" s="19">
        <v>0</v>
      </c>
      <c r="AK17" s="19">
        <v>22</v>
      </c>
      <c r="AL17" s="19">
        <v>27</v>
      </c>
      <c r="AM17" s="19">
        <v>0</v>
      </c>
      <c r="AN17" s="19">
        <v>0</v>
      </c>
      <c r="AO17" s="19">
        <v>0</v>
      </c>
      <c r="AP17" s="19">
        <v>0</v>
      </c>
      <c r="AQ17" s="19">
        <v>0</v>
      </c>
      <c r="AR17" s="19">
        <v>0</v>
      </c>
      <c r="AS17" s="19">
        <v>0</v>
      </c>
      <c r="AT17" s="19">
        <v>0</v>
      </c>
      <c r="AU17" s="19">
        <v>0</v>
      </c>
      <c r="AV17" s="19">
        <v>0</v>
      </c>
      <c r="AW17" s="19">
        <v>0</v>
      </c>
      <c r="AX17" s="19">
        <v>0</v>
      </c>
    </row>
    <row r="18" spans="2:50" ht="20.100000000000001" customHeight="1" thickBot="1" x14ac:dyDescent="0.25">
      <c r="B18" s="4" t="s">
        <v>204</v>
      </c>
      <c r="C18" s="19">
        <v>2496</v>
      </c>
      <c r="D18" s="19">
        <v>286</v>
      </c>
      <c r="E18" s="19">
        <v>362</v>
      </c>
      <c r="F18" s="19">
        <v>22</v>
      </c>
      <c r="G18" s="19">
        <v>3364</v>
      </c>
      <c r="H18" s="19">
        <v>1862</v>
      </c>
      <c r="I18" s="19">
        <v>620</v>
      </c>
      <c r="J18" s="19">
        <v>204</v>
      </c>
      <c r="K18" s="19">
        <v>15</v>
      </c>
      <c r="L18" s="19">
        <v>2</v>
      </c>
      <c r="M18" s="19">
        <v>850</v>
      </c>
      <c r="N18" s="19">
        <v>27</v>
      </c>
      <c r="O18" s="19">
        <v>2</v>
      </c>
      <c r="P18" s="19">
        <v>0</v>
      </c>
      <c r="Q18" s="19">
        <v>0</v>
      </c>
      <c r="R18" s="19">
        <v>0</v>
      </c>
      <c r="S18" s="19">
        <v>6</v>
      </c>
      <c r="T18" s="19">
        <v>5</v>
      </c>
      <c r="U18" s="19">
        <v>1348</v>
      </c>
      <c r="V18" s="19">
        <v>77</v>
      </c>
      <c r="W18" s="19">
        <v>347</v>
      </c>
      <c r="X18" s="19">
        <v>11</v>
      </c>
      <c r="Y18" s="19">
        <v>1956</v>
      </c>
      <c r="Z18" s="19">
        <v>1133</v>
      </c>
      <c r="AA18" s="19">
        <v>437</v>
      </c>
      <c r="AB18" s="19">
        <v>0</v>
      </c>
      <c r="AC18" s="19">
        <v>0</v>
      </c>
      <c r="AD18" s="19">
        <v>6</v>
      </c>
      <c r="AE18" s="19">
        <v>464</v>
      </c>
      <c r="AF18" s="19">
        <v>618</v>
      </c>
      <c r="AG18" s="19">
        <v>86</v>
      </c>
      <c r="AH18" s="19">
        <v>5</v>
      </c>
      <c r="AI18" s="19">
        <v>0</v>
      </c>
      <c r="AJ18" s="19">
        <v>3</v>
      </c>
      <c r="AK18" s="19">
        <v>87</v>
      </c>
      <c r="AL18" s="19">
        <v>74</v>
      </c>
      <c r="AM18" s="19">
        <v>0</v>
      </c>
      <c r="AN18" s="19">
        <v>0</v>
      </c>
      <c r="AO18" s="19">
        <v>0</v>
      </c>
      <c r="AP18" s="19">
        <v>0</v>
      </c>
      <c r="AQ18" s="19">
        <v>0</v>
      </c>
      <c r="AR18" s="19">
        <v>0</v>
      </c>
      <c r="AS18" s="19">
        <v>3</v>
      </c>
      <c r="AT18" s="19">
        <v>0</v>
      </c>
      <c r="AU18" s="19">
        <v>0</v>
      </c>
      <c r="AV18" s="19">
        <v>0</v>
      </c>
      <c r="AW18" s="19">
        <v>1</v>
      </c>
      <c r="AX18" s="19">
        <v>5</v>
      </c>
    </row>
    <row r="19" spans="2:50" ht="20.100000000000001" customHeight="1" thickBot="1" x14ac:dyDescent="0.25">
      <c r="B19" s="4" t="s">
        <v>205</v>
      </c>
      <c r="C19" s="19">
        <v>2056</v>
      </c>
      <c r="D19" s="19">
        <v>262</v>
      </c>
      <c r="E19" s="19">
        <v>452</v>
      </c>
      <c r="F19" s="19">
        <v>10</v>
      </c>
      <c r="G19" s="19">
        <v>2955</v>
      </c>
      <c r="H19" s="19">
        <v>1508</v>
      </c>
      <c r="I19" s="19">
        <v>522</v>
      </c>
      <c r="J19" s="19">
        <v>2</v>
      </c>
      <c r="K19" s="19">
        <v>0</v>
      </c>
      <c r="L19" s="19">
        <v>0</v>
      </c>
      <c r="M19" s="19">
        <v>524</v>
      </c>
      <c r="N19" s="19">
        <v>5</v>
      </c>
      <c r="O19" s="19">
        <v>4</v>
      </c>
      <c r="P19" s="19">
        <v>0</v>
      </c>
      <c r="Q19" s="19">
        <v>0</v>
      </c>
      <c r="R19" s="19">
        <v>0</v>
      </c>
      <c r="S19" s="19">
        <v>3</v>
      </c>
      <c r="T19" s="19">
        <v>7</v>
      </c>
      <c r="U19" s="19">
        <v>1086</v>
      </c>
      <c r="V19" s="19">
        <v>260</v>
      </c>
      <c r="W19" s="19">
        <v>452</v>
      </c>
      <c r="X19" s="19">
        <v>2</v>
      </c>
      <c r="Y19" s="19">
        <v>1927</v>
      </c>
      <c r="Z19" s="19">
        <v>912</v>
      </c>
      <c r="AA19" s="19">
        <v>332</v>
      </c>
      <c r="AB19" s="19">
        <v>0</v>
      </c>
      <c r="AC19" s="19">
        <v>0</v>
      </c>
      <c r="AD19" s="19">
        <v>8</v>
      </c>
      <c r="AE19" s="19">
        <v>352</v>
      </c>
      <c r="AF19" s="19">
        <v>493</v>
      </c>
      <c r="AG19" s="19">
        <v>111</v>
      </c>
      <c r="AH19" s="19">
        <v>0</v>
      </c>
      <c r="AI19" s="19">
        <v>0</v>
      </c>
      <c r="AJ19" s="19">
        <v>0</v>
      </c>
      <c r="AK19" s="19">
        <v>148</v>
      </c>
      <c r="AL19" s="19">
        <v>88</v>
      </c>
      <c r="AM19" s="19">
        <v>0</v>
      </c>
      <c r="AN19" s="19">
        <v>0</v>
      </c>
      <c r="AO19" s="19">
        <v>0</v>
      </c>
      <c r="AP19" s="19">
        <v>0</v>
      </c>
      <c r="AQ19" s="19">
        <v>0</v>
      </c>
      <c r="AR19" s="19">
        <v>0</v>
      </c>
      <c r="AS19" s="19">
        <v>1</v>
      </c>
      <c r="AT19" s="19">
        <v>0</v>
      </c>
      <c r="AU19" s="19">
        <v>0</v>
      </c>
      <c r="AV19" s="19">
        <v>0</v>
      </c>
      <c r="AW19" s="19">
        <v>1</v>
      </c>
      <c r="AX19" s="19">
        <v>3</v>
      </c>
    </row>
    <row r="20" spans="2:50" ht="20.100000000000001" customHeight="1" thickBot="1" x14ac:dyDescent="0.25">
      <c r="B20" s="4" t="s">
        <v>206</v>
      </c>
      <c r="C20" s="19">
        <v>169</v>
      </c>
      <c r="D20" s="19">
        <v>24</v>
      </c>
      <c r="E20" s="19">
        <v>4</v>
      </c>
      <c r="F20" s="19">
        <v>2</v>
      </c>
      <c r="G20" s="19">
        <v>199</v>
      </c>
      <c r="H20" s="19">
        <v>148</v>
      </c>
      <c r="I20" s="19">
        <v>60</v>
      </c>
      <c r="J20" s="19">
        <v>11</v>
      </c>
      <c r="K20" s="19">
        <v>0</v>
      </c>
      <c r="L20" s="19">
        <v>0</v>
      </c>
      <c r="M20" s="19">
        <v>71</v>
      </c>
      <c r="N20" s="19">
        <v>2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61</v>
      </c>
      <c r="V20" s="19">
        <v>13</v>
      </c>
      <c r="W20" s="19">
        <v>4</v>
      </c>
      <c r="X20" s="19">
        <v>2</v>
      </c>
      <c r="Y20" s="19">
        <v>94</v>
      </c>
      <c r="Z20" s="19">
        <v>78</v>
      </c>
      <c r="AA20" s="19">
        <v>44</v>
      </c>
      <c r="AB20" s="19">
        <v>0</v>
      </c>
      <c r="AC20" s="19">
        <v>0</v>
      </c>
      <c r="AD20" s="19">
        <v>0</v>
      </c>
      <c r="AE20" s="19">
        <v>32</v>
      </c>
      <c r="AF20" s="19">
        <v>64</v>
      </c>
      <c r="AG20" s="19">
        <v>4</v>
      </c>
      <c r="AH20" s="19">
        <v>0</v>
      </c>
      <c r="AI20" s="19">
        <v>0</v>
      </c>
      <c r="AJ20" s="19">
        <v>0</v>
      </c>
      <c r="AK20" s="19">
        <v>2</v>
      </c>
      <c r="AL20" s="19">
        <v>4</v>
      </c>
      <c r="AM20" s="19">
        <v>0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0</v>
      </c>
      <c r="AT20" s="19">
        <v>0</v>
      </c>
      <c r="AU20" s="19">
        <v>0</v>
      </c>
      <c r="AV20" s="19">
        <v>0</v>
      </c>
      <c r="AW20" s="19">
        <v>0</v>
      </c>
      <c r="AX20" s="19">
        <v>0</v>
      </c>
    </row>
    <row r="21" spans="2:50" ht="20.100000000000001" customHeight="1" thickBot="1" x14ac:dyDescent="0.25">
      <c r="B21" s="4" t="s">
        <v>207</v>
      </c>
      <c r="C21" s="19">
        <v>74</v>
      </c>
      <c r="D21" s="19">
        <v>8</v>
      </c>
      <c r="E21" s="19">
        <v>1</v>
      </c>
      <c r="F21" s="19">
        <v>0</v>
      </c>
      <c r="G21" s="19">
        <v>68</v>
      </c>
      <c r="H21" s="19">
        <v>49</v>
      </c>
      <c r="I21" s="19">
        <v>33</v>
      </c>
      <c r="J21" s="19">
        <v>1</v>
      </c>
      <c r="K21" s="19">
        <v>0</v>
      </c>
      <c r="L21" s="19">
        <v>0</v>
      </c>
      <c r="M21" s="19">
        <v>35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34</v>
      </c>
      <c r="V21" s="19">
        <v>7</v>
      </c>
      <c r="W21" s="19">
        <v>1</v>
      </c>
      <c r="X21" s="19">
        <v>0</v>
      </c>
      <c r="Y21" s="19">
        <v>23</v>
      </c>
      <c r="Z21" s="19">
        <v>46</v>
      </c>
      <c r="AA21" s="19">
        <v>6</v>
      </c>
      <c r="AB21" s="19">
        <v>0</v>
      </c>
      <c r="AC21" s="19">
        <v>0</v>
      </c>
      <c r="AD21" s="19">
        <v>0</v>
      </c>
      <c r="AE21" s="19">
        <v>8</v>
      </c>
      <c r="AF21" s="19">
        <v>3</v>
      </c>
      <c r="AG21" s="19">
        <v>1</v>
      </c>
      <c r="AH21" s="19">
        <v>0</v>
      </c>
      <c r="AI21" s="19">
        <v>0</v>
      </c>
      <c r="AJ21" s="19">
        <v>0</v>
      </c>
      <c r="AK21" s="19">
        <v>2</v>
      </c>
      <c r="AL21" s="19">
        <v>0</v>
      </c>
      <c r="AM21" s="19">
        <v>0</v>
      </c>
      <c r="AN21" s="19">
        <v>0</v>
      </c>
      <c r="AO21" s="19">
        <v>0</v>
      </c>
      <c r="AP21" s="19">
        <v>0</v>
      </c>
      <c r="AQ21" s="19">
        <v>0</v>
      </c>
      <c r="AR21" s="19">
        <v>0</v>
      </c>
      <c r="AS21" s="19">
        <v>0</v>
      </c>
      <c r="AT21" s="19">
        <v>0</v>
      </c>
      <c r="AU21" s="19">
        <v>0</v>
      </c>
      <c r="AV21" s="19">
        <v>0</v>
      </c>
      <c r="AW21" s="19">
        <v>0</v>
      </c>
      <c r="AX21" s="19">
        <v>0</v>
      </c>
    </row>
    <row r="22" spans="2:50" ht="20.100000000000001" customHeight="1" thickBot="1" x14ac:dyDescent="0.25">
      <c r="B22" s="4" t="s">
        <v>208</v>
      </c>
      <c r="C22" s="19">
        <v>839</v>
      </c>
      <c r="D22" s="19">
        <v>391</v>
      </c>
      <c r="E22" s="19">
        <v>155</v>
      </c>
      <c r="F22" s="19">
        <v>8</v>
      </c>
      <c r="G22" s="19">
        <v>1489</v>
      </c>
      <c r="H22" s="19">
        <v>582</v>
      </c>
      <c r="I22" s="19">
        <v>254</v>
      </c>
      <c r="J22" s="19">
        <v>86</v>
      </c>
      <c r="K22" s="19">
        <v>0</v>
      </c>
      <c r="L22" s="19">
        <v>1</v>
      </c>
      <c r="M22" s="19">
        <v>344</v>
      </c>
      <c r="N22" s="19">
        <v>7</v>
      </c>
      <c r="O22" s="19">
        <v>3</v>
      </c>
      <c r="P22" s="19">
        <v>0</v>
      </c>
      <c r="Q22" s="19">
        <v>0</v>
      </c>
      <c r="R22" s="19">
        <v>0</v>
      </c>
      <c r="S22" s="19">
        <v>2</v>
      </c>
      <c r="T22" s="19">
        <v>5</v>
      </c>
      <c r="U22" s="19">
        <v>387</v>
      </c>
      <c r="V22" s="19">
        <v>296</v>
      </c>
      <c r="W22" s="19">
        <v>155</v>
      </c>
      <c r="X22" s="19">
        <v>3</v>
      </c>
      <c r="Y22" s="19">
        <v>965</v>
      </c>
      <c r="Z22" s="19">
        <v>367</v>
      </c>
      <c r="AA22" s="19">
        <v>165</v>
      </c>
      <c r="AB22" s="19">
        <v>0</v>
      </c>
      <c r="AC22" s="19">
        <v>0</v>
      </c>
      <c r="AD22" s="19">
        <v>4</v>
      </c>
      <c r="AE22" s="19">
        <v>137</v>
      </c>
      <c r="AF22" s="19">
        <v>186</v>
      </c>
      <c r="AG22" s="19">
        <v>30</v>
      </c>
      <c r="AH22" s="19">
        <v>9</v>
      </c>
      <c r="AI22" s="19">
        <v>0</v>
      </c>
      <c r="AJ22" s="19">
        <v>0</v>
      </c>
      <c r="AK22" s="19">
        <v>41</v>
      </c>
      <c r="AL22" s="19">
        <v>17</v>
      </c>
      <c r="AM22" s="19">
        <v>0</v>
      </c>
      <c r="AN22" s="19">
        <v>0</v>
      </c>
      <c r="AO22" s="19">
        <v>0</v>
      </c>
      <c r="AP22" s="19">
        <v>0</v>
      </c>
      <c r="AQ22" s="19">
        <v>0</v>
      </c>
      <c r="AR22" s="19">
        <v>0</v>
      </c>
      <c r="AS22" s="19">
        <v>0</v>
      </c>
      <c r="AT22" s="19">
        <v>0</v>
      </c>
      <c r="AU22" s="19">
        <v>0</v>
      </c>
      <c r="AV22" s="19">
        <v>0</v>
      </c>
      <c r="AW22" s="19">
        <v>0</v>
      </c>
      <c r="AX22" s="19">
        <v>0</v>
      </c>
    </row>
    <row r="23" spans="2:50" ht="20.100000000000001" customHeight="1" thickBot="1" x14ac:dyDescent="0.25">
      <c r="B23" s="4" t="s">
        <v>209</v>
      </c>
      <c r="C23" s="19">
        <v>956</v>
      </c>
      <c r="D23" s="19">
        <v>99</v>
      </c>
      <c r="E23" s="19">
        <v>17</v>
      </c>
      <c r="F23" s="19">
        <v>4</v>
      </c>
      <c r="G23" s="19">
        <v>1050</v>
      </c>
      <c r="H23" s="19">
        <v>685</v>
      </c>
      <c r="I23" s="19">
        <v>274</v>
      </c>
      <c r="J23" s="19">
        <v>34</v>
      </c>
      <c r="K23" s="19">
        <v>0</v>
      </c>
      <c r="L23" s="19">
        <v>0</v>
      </c>
      <c r="M23" s="19">
        <v>308</v>
      </c>
      <c r="N23" s="19">
        <v>14</v>
      </c>
      <c r="O23" s="19">
        <v>1</v>
      </c>
      <c r="P23" s="19">
        <v>0</v>
      </c>
      <c r="Q23" s="19">
        <v>0</v>
      </c>
      <c r="R23" s="19">
        <v>0</v>
      </c>
      <c r="S23" s="19">
        <v>2</v>
      </c>
      <c r="T23" s="19">
        <v>4</v>
      </c>
      <c r="U23" s="19">
        <v>487</v>
      </c>
      <c r="V23" s="19">
        <v>65</v>
      </c>
      <c r="W23" s="19">
        <v>17</v>
      </c>
      <c r="X23" s="19">
        <v>4</v>
      </c>
      <c r="Y23" s="19">
        <v>552</v>
      </c>
      <c r="Z23" s="19">
        <v>453</v>
      </c>
      <c r="AA23" s="19">
        <v>156</v>
      </c>
      <c r="AB23" s="19">
        <v>0</v>
      </c>
      <c r="AC23" s="19">
        <v>0</v>
      </c>
      <c r="AD23" s="19">
        <v>0</v>
      </c>
      <c r="AE23" s="19">
        <v>154</v>
      </c>
      <c r="AF23" s="19">
        <v>188</v>
      </c>
      <c r="AG23" s="19">
        <v>37</v>
      </c>
      <c r="AH23" s="19">
        <v>0</v>
      </c>
      <c r="AI23" s="19">
        <v>0</v>
      </c>
      <c r="AJ23" s="19">
        <v>0</v>
      </c>
      <c r="AK23" s="19">
        <v>34</v>
      </c>
      <c r="AL23" s="19">
        <v>24</v>
      </c>
      <c r="AM23" s="19">
        <v>0</v>
      </c>
      <c r="AN23" s="19">
        <v>0</v>
      </c>
      <c r="AO23" s="19">
        <v>0</v>
      </c>
      <c r="AP23" s="19">
        <v>0</v>
      </c>
      <c r="AQ23" s="19">
        <v>0</v>
      </c>
      <c r="AR23" s="19">
        <v>0</v>
      </c>
      <c r="AS23" s="19">
        <v>1</v>
      </c>
      <c r="AT23" s="19">
        <v>0</v>
      </c>
      <c r="AU23" s="19">
        <v>0</v>
      </c>
      <c r="AV23" s="19">
        <v>0</v>
      </c>
      <c r="AW23" s="19">
        <v>0</v>
      </c>
      <c r="AX23" s="19">
        <v>2</v>
      </c>
    </row>
    <row r="24" spans="2:50" ht="20.100000000000001" customHeight="1" thickBot="1" x14ac:dyDescent="0.25">
      <c r="B24" s="4" t="s">
        <v>210</v>
      </c>
      <c r="C24" s="19">
        <v>1473</v>
      </c>
      <c r="D24" s="19">
        <v>575</v>
      </c>
      <c r="E24" s="19">
        <v>61</v>
      </c>
      <c r="F24" s="19">
        <v>5</v>
      </c>
      <c r="G24" s="19">
        <v>1875</v>
      </c>
      <c r="H24" s="19">
        <v>2090</v>
      </c>
      <c r="I24" s="19">
        <v>514</v>
      </c>
      <c r="J24" s="19">
        <v>77</v>
      </c>
      <c r="K24" s="19">
        <v>1</v>
      </c>
      <c r="L24" s="19">
        <v>0</v>
      </c>
      <c r="M24" s="19">
        <v>585</v>
      </c>
      <c r="N24" s="19">
        <v>18</v>
      </c>
      <c r="O24" s="19">
        <v>4</v>
      </c>
      <c r="P24" s="19">
        <v>0</v>
      </c>
      <c r="Q24" s="19">
        <v>0</v>
      </c>
      <c r="R24" s="19">
        <v>0</v>
      </c>
      <c r="S24" s="19">
        <v>5</v>
      </c>
      <c r="T24" s="19">
        <v>13</v>
      </c>
      <c r="U24" s="19">
        <v>658</v>
      </c>
      <c r="V24" s="19">
        <v>497</v>
      </c>
      <c r="W24" s="19">
        <v>60</v>
      </c>
      <c r="X24" s="19">
        <v>5</v>
      </c>
      <c r="Y24" s="19">
        <v>1020</v>
      </c>
      <c r="Z24" s="19">
        <v>1523</v>
      </c>
      <c r="AA24" s="19">
        <v>248</v>
      </c>
      <c r="AB24" s="19">
        <v>0</v>
      </c>
      <c r="AC24" s="19">
        <v>0</v>
      </c>
      <c r="AD24" s="19">
        <v>0</v>
      </c>
      <c r="AE24" s="19">
        <v>202</v>
      </c>
      <c r="AF24" s="19">
        <v>505</v>
      </c>
      <c r="AG24" s="19">
        <v>49</v>
      </c>
      <c r="AH24" s="19">
        <v>1</v>
      </c>
      <c r="AI24" s="19">
        <v>0</v>
      </c>
      <c r="AJ24" s="19">
        <v>0</v>
      </c>
      <c r="AK24" s="19">
        <v>63</v>
      </c>
      <c r="AL24" s="19">
        <v>31</v>
      </c>
      <c r="AM24" s="19">
        <v>0</v>
      </c>
      <c r="AN24" s="19">
        <v>0</v>
      </c>
      <c r="AO24" s="19">
        <v>0</v>
      </c>
      <c r="AP24" s="19">
        <v>0</v>
      </c>
      <c r="AQ24" s="19">
        <v>0</v>
      </c>
      <c r="AR24" s="19">
        <v>0</v>
      </c>
      <c r="AS24" s="19">
        <v>0</v>
      </c>
      <c r="AT24" s="19">
        <v>0</v>
      </c>
      <c r="AU24" s="19">
        <v>0</v>
      </c>
      <c r="AV24" s="19">
        <v>0</v>
      </c>
      <c r="AW24" s="19">
        <v>0</v>
      </c>
      <c r="AX24" s="19">
        <v>0</v>
      </c>
    </row>
    <row r="25" spans="2:50" ht="20.100000000000001" customHeight="1" thickBot="1" x14ac:dyDescent="0.25">
      <c r="B25" s="4" t="s">
        <v>211</v>
      </c>
      <c r="C25" s="19">
        <v>1424</v>
      </c>
      <c r="D25" s="19">
        <v>356</v>
      </c>
      <c r="E25" s="19">
        <v>99</v>
      </c>
      <c r="F25" s="19">
        <v>13</v>
      </c>
      <c r="G25" s="19">
        <v>1802</v>
      </c>
      <c r="H25" s="19">
        <v>1066</v>
      </c>
      <c r="I25" s="19">
        <v>629</v>
      </c>
      <c r="J25" s="19">
        <v>136</v>
      </c>
      <c r="K25" s="19">
        <v>0</v>
      </c>
      <c r="L25" s="19">
        <v>7</v>
      </c>
      <c r="M25" s="19">
        <v>771</v>
      </c>
      <c r="N25" s="19">
        <v>3</v>
      </c>
      <c r="O25" s="19">
        <v>2</v>
      </c>
      <c r="P25" s="19">
        <v>0</v>
      </c>
      <c r="Q25" s="19">
        <v>0</v>
      </c>
      <c r="R25" s="19">
        <v>4</v>
      </c>
      <c r="S25" s="19">
        <v>2</v>
      </c>
      <c r="T25" s="19">
        <v>7</v>
      </c>
      <c r="U25" s="19">
        <v>549</v>
      </c>
      <c r="V25" s="19">
        <v>205</v>
      </c>
      <c r="W25" s="19">
        <v>99</v>
      </c>
      <c r="X25" s="19">
        <v>2</v>
      </c>
      <c r="Y25" s="19">
        <v>777</v>
      </c>
      <c r="Z25" s="19">
        <v>815</v>
      </c>
      <c r="AA25" s="19">
        <v>109</v>
      </c>
      <c r="AB25" s="19">
        <v>0</v>
      </c>
      <c r="AC25" s="19">
        <v>0</v>
      </c>
      <c r="AD25" s="19">
        <v>0</v>
      </c>
      <c r="AE25" s="19">
        <v>101</v>
      </c>
      <c r="AF25" s="19">
        <v>213</v>
      </c>
      <c r="AG25" s="19">
        <v>134</v>
      </c>
      <c r="AH25" s="19">
        <v>15</v>
      </c>
      <c r="AI25" s="19">
        <v>0</v>
      </c>
      <c r="AJ25" s="19">
        <v>0</v>
      </c>
      <c r="AK25" s="19">
        <v>150</v>
      </c>
      <c r="AL25" s="19">
        <v>27</v>
      </c>
      <c r="AM25" s="19">
        <v>0</v>
      </c>
      <c r="AN25" s="19">
        <v>0</v>
      </c>
      <c r="AO25" s="19">
        <v>0</v>
      </c>
      <c r="AP25" s="19">
        <v>0</v>
      </c>
      <c r="AQ25" s="19">
        <v>0</v>
      </c>
      <c r="AR25" s="19">
        <v>0</v>
      </c>
      <c r="AS25" s="19">
        <v>1</v>
      </c>
      <c r="AT25" s="19">
        <v>0</v>
      </c>
      <c r="AU25" s="19">
        <v>0</v>
      </c>
      <c r="AV25" s="19">
        <v>0</v>
      </c>
      <c r="AW25" s="19">
        <v>1</v>
      </c>
      <c r="AX25" s="19">
        <v>1</v>
      </c>
    </row>
    <row r="26" spans="2:50" ht="20.100000000000001" customHeight="1" thickBot="1" x14ac:dyDescent="0.25">
      <c r="B26" s="4" t="s">
        <v>212</v>
      </c>
      <c r="C26" s="19">
        <v>1123</v>
      </c>
      <c r="D26" s="19">
        <v>136</v>
      </c>
      <c r="E26" s="19">
        <v>40</v>
      </c>
      <c r="F26" s="19">
        <v>11</v>
      </c>
      <c r="G26" s="19">
        <v>1276</v>
      </c>
      <c r="H26" s="19">
        <v>646</v>
      </c>
      <c r="I26" s="19">
        <v>579</v>
      </c>
      <c r="J26" s="19">
        <v>95</v>
      </c>
      <c r="K26" s="19">
        <v>30</v>
      </c>
      <c r="L26" s="19">
        <v>0</v>
      </c>
      <c r="M26" s="19">
        <v>707</v>
      </c>
      <c r="N26" s="19">
        <v>2</v>
      </c>
      <c r="O26" s="19">
        <v>2</v>
      </c>
      <c r="P26" s="19">
        <v>0</v>
      </c>
      <c r="Q26" s="19">
        <v>0</v>
      </c>
      <c r="R26" s="19">
        <v>0</v>
      </c>
      <c r="S26" s="19">
        <v>3</v>
      </c>
      <c r="T26" s="19">
        <v>1</v>
      </c>
      <c r="U26" s="19">
        <v>355</v>
      </c>
      <c r="V26" s="19">
        <v>33</v>
      </c>
      <c r="W26" s="19">
        <v>8</v>
      </c>
      <c r="X26" s="19">
        <v>9</v>
      </c>
      <c r="Y26" s="19">
        <v>373</v>
      </c>
      <c r="Z26" s="19">
        <v>426</v>
      </c>
      <c r="AA26" s="19">
        <v>96</v>
      </c>
      <c r="AB26" s="19">
        <v>0</v>
      </c>
      <c r="AC26" s="19">
        <v>0</v>
      </c>
      <c r="AD26" s="19">
        <v>2</v>
      </c>
      <c r="AE26" s="19">
        <v>111</v>
      </c>
      <c r="AF26" s="19">
        <v>172</v>
      </c>
      <c r="AG26" s="19">
        <v>91</v>
      </c>
      <c r="AH26" s="19">
        <v>8</v>
      </c>
      <c r="AI26" s="19">
        <v>2</v>
      </c>
      <c r="AJ26" s="19">
        <v>0</v>
      </c>
      <c r="AK26" s="19">
        <v>82</v>
      </c>
      <c r="AL26" s="19">
        <v>44</v>
      </c>
      <c r="AM26" s="19">
        <v>0</v>
      </c>
      <c r="AN26" s="19">
        <v>0</v>
      </c>
      <c r="AO26" s="19">
        <v>0</v>
      </c>
      <c r="AP26" s="19">
        <v>0</v>
      </c>
      <c r="AQ26" s="19">
        <v>0</v>
      </c>
      <c r="AR26" s="19">
        <v>0</v>
      </c>
      <c r="AS26" s="19">
        <v>0</v>
      </c>
      <c r="AT26" s="19">
        <v>0</v>
      </c>
      <c r="AU26" s="19">
        <v>0</v>
      </c>
      <c r="AV26" s="19">
        <v>0</v>
      </c>
      <c r="AW26" s="19">
        <v>0</v>
      </c>
      <c r="AX26" s="19">
        <v>1</v>
      </c>
    </row>
    <row r="27" spans="2:50" ht="20.100000000000001" customHeight="1" thickBot="1" x14ac:dyDescent="0.25">
      <c r="B27" s="5" t="s">
        <v>213</v>
      </c>
      <c r="C27" s="27">
        <v>619</v>
      </c>
      <c r="D27" s="27">
        <v>64</v>
      </c>
      <c r="E27" s="27">
        <v>6</v>
      </c>
      <c r="F27" s="27">
        <v>2</v>
      </c>
      <c r="G27" s="27">
        <v>629</v>
      </c>
      <c r="H27" s="27">
        <v>552</v>
      </c>
      <c r="I27" s="27">
        <v>183</v>
      </c>
      <c r="J27" s="27">
        <v>50</v>
      </c>
      <c r="K27" s="27">
        <v>2</v>
      </c>
      <c r="L27" s="27">
        <v>1</v>
      </c>
      <c r="M27" s="27">
        <v>237</v>
      </c>
      <c r="N27" s="27">
        <v>1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6</v>
      </c>
      <c r="U27" s="27">
        <v>335</v>
      </c>
      <c r="V27" s="27">
        <v>14</v>
      </c>
      <c r="W27" s="27">
        <v>4</v>
      </c>
      <c r="X27" s="27">
        <v>0</v>
      </c>
      <c r="Y27" s="27">
        <v>305</v>
      </c>
      <c r="Z27" s="27">
        <v>412</v>
      </c>
      <c r="AA27" s="27">
        <v>77</v>
      </c>
      <c r="AB27" s="27">
        <v>0</v>
      </c>
      <c r="AC27" s="27">
        <v>0</v>
      </c>
      <c r="AD27" s="27">
        <v>1</v>
      </c>
      <c r="AE27" s="27">
        <v>72</v>
      </c>
      <c r="AF27" s="27">
        <v>100</v>
      </c>
      <c r="AG27" s="27">
        <v>24</v>
      </c>
      <c r="AH27" s="27">
        <v>0</v>
      </c>
      <c r="AI27" s="27">
        <v>0</v>
      </c>
      <c r="AJ27" s="27">
        <v>0</v>
      </c>
      <c r="AK27" s="27">
        <v>14</v>
      </c>
      <c r="AL27" s="27">
        <v>33</v>
      </c>
      <c r="AM27" s="27">
        <v>0</v>
      </c>
      <c r="AN27" s="27">
        <v>0</v>
      </c>
      <c r="AO27" s="27">
        <v>0</v>
      </c>
      <c r="AP27" s="27">
        <v>0</v>
      </c>
      <c r="AQ27" s="27">
        <v>0</v>
      </c>
      <c r="AR27" s="27">
        <v>0</v>
      </c>
      <c r="AS27" s="27">
        <v>0</v>
      </c>
      <c r="AT27" s="27">
        <v>0</v>
      </c>
      <c r="AU27" s="27">
        <v>0</v>
      </c>
      <c r="AV27" s="27">
        <v>0</v>
      </c>
      <c r="AW27" s="27">
        <v>1</v>
      </c>
      <c r="AX27" s="27">
        <v>0</v>
      </c>
    </row>
    <row r="28" spans="2:50" ht="20.100000000000001" customHeight="1" thickBot="1" x14ac:dyDescent="0.25">
      <c r="B28" s="6" t="s">
        <v>214</v>
      </c>
      <c r="C28" s="29">
        <v>128</v>
      </c>
      <c r="D28" s="29">
        <v>9</v>
      </c>
      <c r="E28" s="29">
        <v>2</v>
      </c>
      <c r="F28" s="29">
        <v>0</v>
      </c>
      <c r="G28" s="29">
        <v>78</v>
      </c>
      <c r="H28" s="29">
        <v>412</v>
      </c>
      <c r="I28" s="29">
        <v>6</v>
      </c>
      <c r="J28" s="29">
        <v>0</v>
      </c>
      <c r="K28" s="29">
        <v>0</v>
      </c>
      <c r="L28" s="29">
        <v>0</v>
      </c>
      <c r="M28" s="29">
        <v>5</v>
      </c>
      <c r="N28" s="29">
        <v>3</v>
      </c>
      <c r="O28" s="29">
        <v>0</v>
      </c>
      <c r="P28" s="29">
        <v>0</v>
      </c>
      <c r="Q28" s="29">
        <v>0</v>
      </c>
      <c r="R28" s="29">
        <v>0</v>
      </c>
      <c r="S28" s="29">
        <v>0</v>
      </c>
      <c r="T28" s="29">
        <v>2</v>
      </c>
      <c r="U28" s="29">
        <v>109</v>
      </c>
      <c r="V28" s="29">
        <v>9</v>
      </c>
      <c r="W28" s="29">
        <v>2</v>
      </c>
      <c r="X28" s="29">
        <v>0</v>
      </c>
      <c r="Y28" s="29">
        <v>56</v>
      </c>
      <c r="Z28" s="29">
        <v>341</v>
      </c>
      <c r="AA28" s="29">
        <v>8</v>
      </c>
      <c r="AB28" s="29">
        <v>0</v>
      </c>
      <c r="AC28" s="29">
        <v>0</v>
      </c>
      <c r="AD28" s="29">
        <v>0</v>
      </c>
      <c r="AE28" s="29">
        <v>13</v>
      </c>
      <c r="AF28" s="29">
        <v>61</v>
      </c>
      <c r="AG28" s="29">
        <v>5</v>
      </c>
      <c r="AH28" s="29">
        <v>0</v>
      </c>
      <c r="AI28" s="29">
        <v>0</v>
      </c>
      <c r="AJ28" s="29">
        <v>0</v>
      </c>
      <c r="AK28" s="29">
        <v>4</v>
      </c>
      <c r="AL28" s="29">
        <v>5</v>
      </c>
      <c r="AM28" s="29">
        <v>0</v>
      </c>
      <c r="AN28" s="29">
        <v>0</v>
      </c>
      <c r="AO28" s="29">
        <v>0</v>
      </c>
      <c r="AP28" s="29">
        <v>0</v>
      </c>
      <c r="AQ28" s="29">
        <v>0</v>
      </c>
      <c r="AR28" s="29">
        <v>0</v>
      </c>
      <c r="AS28" s="29">
        <v>0</v>
      </c>
      <c r="AT28" s="29">
        <v>0</v>
      </c>
      <c r="AU28" s="29">
        <v>0</v>
      </c>
      <c r="AV28" s="29">
        <v>0</v>
      </c>
      <c r="AW28" s="29">
        <v>0</v>
      </c>
      <c r="AX28" s="29">
        <v>0</v>
      </c>
    </row>
    <row r="29" spans="2:50" ht="20.100000000000001" customHeight="1" thickBot="1" x14ac:dyDescent="0.25">
      <c r="B29" s="4" t="s">
        <v>215</v>
      </c>
      <c r="C29" s="29">
        <v>334</v>
      </c>
      <c r="D29" s="29">
        <v>0</v>
      </c>
      <c r="E29" s="29">
        <v>0</v>
      </c>
      <c r="F29" s="29">
        <v>0</v>
      </c>
      <c r="G29" s="29">
        <v>310</v>
      </c>
      <c r="H29" s="29">
        <v>327</v>
      </c>
      <c r="I29" s="29">
        <v>92</v>
      </c>
      <c r="J29" s="29">
        <v>0</v>
      </c>
      <c r="K29" s="29">
        <v>0</v>
      </c>
      <c r="L29" s="29">
        <v>0</v>
      </c>
      <c r="M29" s="29">
        <v>92</v>
      </c>
      <c r="N29" s="29">
        <v>4</v>
      </c>
      <c r="O29" s="29">
        <v>1</v>
      </c>
      <c r="P29" s="29">
        <v>0</v>
      </c>
      <c r="Q29" s="29">
        <v>0</v>
      </c>
      <c r="R29" s="29">
        <v>0</v>
      </c>
      <c r="S29" s="29">
        <v>0</v>
      </c>
      <c r="T29" s="29">
        <v>1</v>
      </c>
      <c r="U29" s="29">
        <v>166</v>
      </c>
      <c r="V29" s="29">
        <v>0</v>
      </c>
      <c r="W29" s="29">
        <v>0</v>
      </c>
      <c r="X29" s="29">
        <v>0</v>
      </c>
      <c r="Y29" s="29">
        <v>159</v>
      </c>
      <c r="Z29" s="29">
        <v>197</v>
      </c>
      <c r="AA29" s="29">
        <v>74</v>
      </c>
      <c r="AB29" s="29">
        <v>0</v>
      </c>
      <c r="AC29" s="29">
        <v>0</v>
      </c>
      <c r="AD29" s="29">
        <v>0</v>
      </c>
      <c r="AE29" s="29">
        <v>58</v>
      </c>
      <c r="AF29" s="29">
        <v>124</v>
      </c>
      <c r="AG29" s="29">
        <v>1</v>
      </c>
      <c r="AH29" s="29">
        <v>0</v>
      </c>
      <c r="AI29" s="29">
        <v>0</v>
      </c>
      <c r="AJ29" s="29">
        <v>0</v>
      </c>
      <c r="AK29" s="29">
        <v>1</v>
      </c>
      <c r="AL29" s="29">
        <v>1</v>
      </c>
      <c r="AM29" s="29">
        <v>0</v>
      </c>
      <c r="AN29" s="29">
        <v>0</v>
      </c>
      <c r="AO29" s="29">
        <v>0</v>
      </c>
      <c r="AP29" s="29">
        <v>0</v>
      </c>
      <c r="AQ29" s="29">
        <v>0</v>
      </c>
      <c r="AR29" s="29">
        <v>0</v>
      </c>
      <c r="AS29" s="29">
        <v>0</v>
      </c>
      <c r="AT29" s="29">
        <v>0</v>
      </c>
      <c r="AU29" s="29">
        <v>0</v>
      </c>
      <c r="AV29" s="29">
        <v>0</v>
      </c>
      <c r="AW29" s="29">
        <v>0</v>
      </c>
      <c r="AX29" s="29">
        <v>0</v>
      </c>
    </row>
    <row r="30" spans="2:50" ht="20.100000000000001" customHeight="1" thickBot="1" x14ac:dyDescent="0.25">
      <c r="B30" s="4" t="s">
        <v>216</v>
      </c>
      <c r="C30" s="28">
        <v>344</v>
      </c>
      <c r="D30" s="28">
        <v>8</v>
      </c>
      <c r="E30" s="28">
        <v>3</v>
      </c>
      <c r="F30" s="28">
        <v>2</v>
      </c>
      <c r="G30" s="28">
        <v>314</v>
      </c>
      <c r="H30" s="28">
        <v>310</v>
      </c>
      <c r="I30" s="28">
        <v>114</v>
      </c>
      <c r="J30" s="28">
        <v>8</v>
      </c>
      <c r="K30" s="28">
        <v>0</v>
      </c>
      <c r="L30" s="28">
        <v>0</v>
      </c>
      <c r="M30" s="28">
        <v>118</v>
      </c>
      <c r="N30" s="28">
        <v>9</v>
      </c>
      <c r="O30" s="28">
        <v>1</v>
      </c>
      <c r="P30" s="28">
        <v>0</v>
      </c>
      <c r="Q30" s="28">
        <v>0</v>
      </c>
      <c r="R30" s="28">
        <v>0</v>
      </c>
      <c r="S30" s="28">
        <v>1</v>
      </c>
      <c r="T30" s="28">
        <v>3</v>
      </c>
      <c r="U30" s="28">
        <v>166</v>
      </c>
      <c r="V30" s="28">
        <v>0</v>
      </c>
      <c r="W30" s="28">
        <v>3</v>
      </c>
      <c r="X30" s="28">
        <v>0</v>
      </c>
      <c r="Y30" s="28">
        <v>161</v>
      </c>
      <c r="Z30" s="28">
        <v>149</v>
      </c>
      <c r="AA30" s="28">
        <v>50</v>
      </c>
      <c r="AB30" s="28">
        <v>0</v>
      </c>
      <c r="AC30" s="28">
        <v>0</v>
      </c>
      <c r="AD30" s="28">
        <v>2</v>
      </c>
      <c r="AE30" s="28">
        <v>18</v>
      </c>
      <c r="AF30" s="28">
        <v>141</v>
      </c>
      <c r="AG30" s="28">
        <v>12</v>
      </c>
      <c r="AH30" s="28">
        <v>0</v>
      </c>
      <c r="AI30" s="28">
        <v>0</v>
      </c>
      <c r="AJ30" s="28">
        <v>0</v>
      </c>
      <c r="AK30" s="28">
        <v>15</v>
      </c>
      <c r="AL30" s="28">
        <v>7</v>
      </c>
      <c r="AM30" s="28">
        <v>0</v>
      </c>
      <c r="AN30" s="28">
        <v>0</v>
      </c>
      <c r="AO30" s="28">
        <v>0</v>
      </c>
      <c r="AP30" s="28">
        <v>0</v>
      </c>
      <c r="AQ30" s="28">
        <v>0</v>
      </c>
      <c r="AR30" s="28">
        <v>0</v>
      </c>
      <c r="AS30" s="28">
        <v>1</v>
      </c>
      <c r="AT30" s="28">
        <v>0</v>
      </c>
      <c r="AU30" s="28">
        <v>0</v>
      </c>
      <c r="AV30" s="28">
        <v>0</v>
      </c>
      <c r="AW30" s="28">
        <v>1</v>
      </c>
      <c r="AX30" s="28">
        <v>1</v>
      </c>
    </row>
    <row r="31" spans="2:50" ht="20.100000000000001" customHeight="1" thickBot="1" x14ac:dyDescent="0.25">
      <c r="B31" s="4" t="s">
        <v>217</v>
      </c>
      <c r="C31" s="19">
        <v>114</v>
      </c>
      <c r="D31" s="19">
        <v>0</v>
      </c>
      <c r="E31" s="19">
        <v>0</v>
      </c>
      <c r="F31" s="19">
        <v>0</v>
      </c>
      <c r="G31" s="19">
        <v>131</v>
      </c>
      <c r="H31" s="19">
        <v>347</v>
      </c>
      <c r="I31" s="19">
        <v>20</v>
      </c>
      <c r="J31" s="19">
        <v>0</v>
      </c>
      <c r="K31" s="19">
        <v>0</v>
      </c>
      <c r="L31" s="19">
        <v>0</v>
      </c>
      <c r="M31" s="19">
        <v>21</v>
      </c>
      <c r="N31" s="19">
        <v>2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2</v>
      </c>
      <c r="U31" s="19">
        <v>68</v>
      </c>
      <c r="V31" s="19">
        <v>0</v>
      </c>
      <c r="W31" s="19">
        <v>0</v>
      </c>
      <c r="X31" s="19">
        <v>0</v>
      </c>
      <c r="Y31" s="19">
        <v>87</v>
      </c>
      <c r="Z31" s="19">
        <v>268</v>
      </c>
      <c r="AA31" s="19">
        <v>21</v>
      </c>
      <c r="AB31" s="19">
        <v>0</v>
      </c>
      <c r="AC31" s="19">
        <v>0</v>
      </c>
      <c r="AD31" s="19">
        <v>0</v>
      </c>
      <c r="AE31" s="19">
        <v>23</v>
      </c>
      <c r="AF31" s="19">
        <v>70</v>
      </c>
      <c r="AG31" s="19">
        <v>5</v>
      </c>
      <c r="AH31" s="19">
        <v>0</v>
      </c>
      <c r="AI31" s="19">
        <v>0</v>
      </c>
      <c r="AJ31" s="19">
        <v>0</v>
      </c>
      <c r="AK31" s="19">
        <v>0</v>
      </c>
      <c r="AL31" s="19">
        <v>5</v>
      </c>
      <c r="AM31" s="19">
        <v>0</v>
      </c>
      <c r="AN31" s="19">
        <v>0</v>
      </c>
      <c r="AO31" s="19">
        <v>0</v>
      </c>
      <c r="AP31" s="19">
        <v>0</v>
      </c>
      <c r="AQ31" s="19">
        <v>0</v>
      </c>
      <c r="AR31" s="19">
        <v>0</v>
      </c>
      <c r="AS31" s="19">
        <v>0</v>
      </c>
      <c r="AT31" s="19">
        <v>0</v>
      </c>
      <c r="AU31" s="19">
        <v>0</v>
      </c>
      <c r="AV31" s="19">
        <v>0</v>
      </c>
      <c r="AW31" s="19">
        <v>0</v>
      </c>
      <c r="AX31" s="19">
        <v>0</v>
      </c>
    </row>
    <row r="32" spans="2:50" ht="20.100000000000001" customHeight="1" thickBot="1" x14ac:dyDescent="0.25">
      <c r="B32" s="4" t="s">
        <v>218</v>
      </c>
      <c r="C32" s="19">
        <v>134</v>
      </c>
      <c r="D32" s="19">
        <v>0</v>
      </c>
      <c r="E32" s="19">
        <v>0</v>
      </c>
      <c r="F32" s="19">
        <v>0</v>
      </c>
      <c r="G32" s="19">
        <v>150</v>
      </c>
      <c r="H32" s="19">
        <v>165</v>
      </c>
      <c r="I32" s="19">
        <v>4</v>
      </c>
      <c r="J32" s="19">
        <v>0</v>
      </c>
      <c r="K32" s="19">
        <v>0</v>
      </c>
      <c r="L32" s="19">
        <v>0</v>
      </c>
      <c r="M32" s="19">
        <v>4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2</v>
      </c>
      <c r="T32" s="19">
        <v>0</v>
      </c>
      <c r="U32" s="19">
        <v>92</v>
      </c>
      <c r="V32" s="19">
        <v>0</v>
      </c>
      <c r="W32" s="19">
        <v>0</v>
      </c>
      <c r="X32" s="19">
        <v>0</v>
      </c>
      <c r="Y32" s="19">
        <v>102</v>
      </c>
      <c r="Z32" s="19">
        <v>99</v>
      </c>
      <c r="AA32" s="19">
        <v>31</v>
      </c>
      <c r="AB32" s="19">
        <v>0</v>
      </c>
      <c r="AC32" s="19">
        <v>0</v>
      </c>
      <c r="AD32" s="19">
        <v>0</v>
      </c>
      <c r="AE32" s="19">
        <v>28</v>
      </c>
      <c r="AF32" s="19">
        <v>64</v>
      </c>
      <c r="AG32" s="19">
        <v>7</v>
      </c>
      <c r="AH32" s="19">
        <v>0</v>
      </c>
      <c r="AI32" s="19">
        <v>0</v>
      </c>
      <c r="AJ32" s="19">
        <v>0</v>
      </c>
      <c r="AK32" s="19">
        <v>14</v>
      </c>
      <c r="AL32" s="19">
        <v>2</v>
      </c>
      <c r="AM32" s="19">
        <v>0</v>
      </c>
      <c r="AN32" s="19">
        <v>0</v>
      </c>
      <c r="AO32" s="19">
        <v>0</v>
      </c>
      <c r="AP32" s="19">
        <v>0</v>
      </c>
      <c r="AQ32" s="19">
        <v>0</v>
      </c>
      <c r="AR32" s="19">
        <v>0</v>
      </c>
      <c r="AS32" s="19">
        <v>0</v>
      </c>
      <c r="AT32" s="19">
        <v>0</v>
      </c>
      <c r="AU32" s="19">
        <v>0</v>
      </c>
      <c r="AV32" s="19">
        <v>0</v>
      </c>
      <c r="AW32" s="19">
        <v>0</v>
      </c>
      <c r="AX32" s="19">
        <v>0</v>
      </c>
    </row>
    <row r="33" spans="2:50" ht="20.100000000000001" customHeight="1" thickBot="1" x14ac:dyDescent="0.25">
      <c r="B33" s="4" t="s">
        <v>219</v>
      </c>
      <c r="C33" s="19">
        <v>150</v>
      </c>
      <c r="D33" s="19">
        <v>17</v>
      </c>
      <c r="E33" s="19">
        <v>0</v>
      </c>
      <c r="F33" s="19">
        <v>0</v>
      </c>
      <c r="G33" s="19">
        <v>199</v>
      </c>
      <c r="H33" s="19">
        <v>110</v>
      </c>
      <c r="I33" s="19">
        <v>45</v>
      </c>
      <c r="J33" s="19">
        <v>15</v>
      </c>
      <c r="K33" s="19">
        <v>0</v>
      </c>
      <c r="L33" s="19">
        <v>0</v>
      </c>
      <c r="M33" s="19">
        <v>72</v>
      </c>
      <c r="N33" s="19">
        <v>8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77</v>
      </c>
      <c r="V33" s="19">
        <v>2</v>
      </c>
      <c r="W33" s="19">
        <v>0</v>
      </c>
      <c r="X33" s="19">
        <v>0</v>
      </c>
      <c r="Y33" s="19">
        <v>94</v>
      </c>
      <c r="Z33" s="19">
        <v>58</v>
      </c>
      <c r="AA33" s="19">
        <v>27</v>
      </c>
      <c r="AB33" s="19">
        <v>0</v>
      </c>
      <c r="AC33" s="19">
        <v>0</v>
      </c>
      <c r="AD33" s="19">
        <v>0</v>
      </c>
      <c r="AE33" s="19">
        <v>31</v>
      </c>
      <c r="AF33" s="19">
        <v>40</v>
      </c>
      <c r="AG33" s="19">
        <v>1</v>
      </c>
      <c r="AH33" s="19">
        <v>0</v>
      </c>
      <c r="AI33" s="19">
        <v>0</v>
      </c>
      <c r="AJ33" s="19">
        <v>0</v>
      </c>
      <c r="AK33" s="19">
        <v>2</v>
      </c>
      <c r="AL33" s="19">
        <v>2</v>
      </c>
      <c r="AM33" s="19">
        <v>0</v>
      </c>
      <c r="AN33" s="19">
        <v>0</v>
      </c>
      <c r="AO33" s="19">
        <v>0</v>
      </c>
      <c r="AP33" s="19">
        <v>0</v>
      </c>
      <c r="AQ33" s="19">
        <v>0</v>
      </c>
      <c r="AR33" s="19">
        <v>0</v>
      </c>
      <c r="AS33" s="19">
        <v>0</v>
      </c>
      <c r="AT33" s="19">
        <v>0</v>
      </c>
      <c r="AU33" s="19">
        <v>0</v>
      </c>
      <c r="AV33" s="19">
        <v>0</v>
      </c>
      <c r="AW33" s="19">
        <v>0</v>
      </c>
      <c r="AX33" s="19">
        <v>2</v>
      </c>
    </row>
    <row r="34" spans="2:50" ht="20.100000000000001" customHeight="1" thickBot="1" x14ac:dyDescent="0.25">
      <c r="B34" s="4" t="s">
        <v>220</v>
      </c>
      <c r="C34" s="19">
        <v>78</v>
      </c>
      <c r="D34" s="19">
        <v>0</v>
      </c>
      <c r="E34" s="19">
        <v>0</v>
      </c>
      <c r="F34" s="19">
        <v>0</v>
      </c>
      <c r="G34" s="19">
        <v>73</v>
      </c>
      <c r="H34" s="19">
        <v>73</v>
      </c>
      <c r="I34" s="19">
        <v>41</v>
      </c>
      <c r="J34" s="19">
        <v>0</v>
      </c>
      <c r="K34" s="19">
        <v>0</v>
      </c>
      <c r="L34" s="19">
        <v>0</v>
      </c>
      <c r="M34" s="19">
        <v>42</v>
      </c>
      <c r="N34" s="19">
        <v>0</v>
      </c>
      <c r="O34" s="19">
        <v>2</v>
      </c>
      <c r="P34" s="19">
        <v>0</v>
      </c>
      <c r="Q34" s="19">
        <v>0</v>
      </c>
      <c r="R34" s="19">
        <v>0</v>
      </c>
      <c r="S34" s="19">
        <v>1</v>
      </c>
      <c r="T34" s="19">
        <v>4</v>
      </c>
      <c r="U34" s="19">
        <v>18</v>
      </c>
      <c r="V34" s="19">
        <v>0</v>
      </c>
      <c r="W34" s="19">
        <v>0</v>
      </c>
      <c r="X34" s="19">
        <v>0</v>
      </c>
      <c r="Y34" s="19">
        <v>18</v>
      </c>
      <c r="Z34" s="19">
        <v>51</v>
      </c>
      <c r="AA34" s="19">
        <v>17</v>
      </c>
      <c r="AB34" s="19">
        <v>0</v>
      </c>
      <c r="AC34" s="19">
        <v>0</v>
      </c>
      <c r="AD34" s="19">
        <v>0</v>
      </c>
      <c r="AE34" s="19">
        <v>12</v>
      </c>
      <c r="AF34" s="19">
        <v>18</v>
      </c>
      <c r="AG34" s="19">
        <v>0</v>
      </c>
      <c r="AH34" s="19">
        <v>0</v>
      </c>
      <c r="AI34" s="19">
        <v>0</v>
      </c>
      <c r="AJ34" s="19">
        <v>0</v>
      </c>
      <c r="AK34" s="19">
        <v>0</v>
      </c>
      <c r="AL34" s="19">
        <v>0</v>
      </c>
      <c r="AM34" s="19">
        <v>0</v>
      </c>
      <c r="AN34" s="19">
        <v>0</v>
      </c>
      <c r="AO34" s="19">
        <v>0</v>
      </c>
      <c r="AP34" s="19">
        <v>0</v>
      </c>
      <c r="AQ34" s="19">
        <v>0</v>
      </c>
      <c r="AR34" s="19">
        <v>0</v>
      </c>
      <c r="AS34" s="19">
        <v>0</v>
      </c>
      <c r="AT34" s="19">
        <v>0</v>
      </c>
      <c r="AU34" s="19">
        <v>0</v>
      </c>
      <c r="AV34" s="19">
        <v>0</v>
      </c>
      <c r="AW34" s="19">
        <v>0</v>
      </c>
      <c r="AX34" s="19">
        <v>0</v>
      </c>
    </row>
    <row r="35" spans="2:50" ht="20.100000000000001" customHeight="1" thickBot="1" x14ac:dyDescent="0.25">
      <c r="B35" s="4" t="s">
        <v>221</v>
      </c>
      <c r="C35" s="19">
        <v>461</v>
      </c>
      <c r="D35" s="19">
        <v>11</v>
      </c>
      <c r="E35" s="19">
        <v>0</v>
      </c>
      <c r="F35" s="19">
        <v>0</v>
      </c>
      <c r="G35" s="19">
        <v>459</v>
      </c>
      <c r="H35" s="19">
        <v>150</v>
      </c>
      <c r="I35" s="19">
        <v>193</v>
      </c>
      <c r="J35" s="19">
        <v>0</v>
      </c>
      <c r="K35" s="19">
        <v>0</v>
      </c>
      <c r="L35" s="19">
        <v>0</v>
      </c>
      <c r="M35" s="19">
        <v>193</v>
      </c>
      <c r="N35" s="19">
        <v>0</v>
      </c>
      <c r="O35" s="19">
        <v>1</v>
      </c>
      <c r="P35" s="19">
        <v>0</v>
      </c>
      <c r="Q35" s="19">
        <v>0</v>
      </c>
      <c r="R35" s="19">
        <v>0</v>
      </c>
      <c r="S35" s="19">
        <v>1</v>
      </c>
      <c r="T35" s="19">
        <v>1</v>
      </c>
      <c r="U35" s="19">
        <v>162</v>
      </c>
      <c r="V35" s="19">
        <v>11</v>
      </c>
      <c r="W35" s="19">
        <v>0</v>
      </c>
      <c r="X35" s="19">
        <v>0</v>
      </c>
      <c r="Y35" s="19">
        <v>174</v>
      </c>
      <c r="Z35" s="19">
        <v>111</v>
      </c>
      <c r="AA35" s="19">
        <v>90</v>
      </c>
      <c r="AB35" s="19">
        <v>0</v>
      </c>
      <c r="AC35" s="19">
        <v>0</v>
      </c>
      <c r="AD35" s="19">
        <v>0</v>
      </c>
      <c r="AE35" s="19">
        <v>80</v>
      </c>
      <c r="AF35" s="19">
        <v>30</v>
      </c>
      <c r="AG35" s="19">
        <v>14</v>
      </c>
      <c r="AH35" s="19">
        <v>0</v>
      </c>
      <c r="AI35" s="19">
        <v>0</v>
      </c>
      <c r="AJ35" s="19">
        <v>0</v>
      </c>
      <c r="AK35" s="19">
        <v>11</v>
      </c>
      <c r="AL35" s="19">
        <v>7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1</v>
      </c>
      <c r="AT35" s="19">
        <v>0</v>
      </c>
      <c r="AU35" s="19">
        <v>0</v>
      </c>
      <c r="AV35" s="19">
        <v>0</v>
      </c>
      <c r="AW35" s="19">
        <v>0</v>
      </c>
      <c r="AX35" s="19">
        <v>1</v>
      </c>
    </row>
    <row r="36" spans="2:50" ht="20.100000000000001" customHeight="1" thickBot="1" x14ac:dyDescent="0.25">
      <c r="B36" s="4" t="s">
        <v>222</v>
      </c>
      <c r="C36" s="19">
        <v>81</v>
      </c>
      <c r="D36" s="19">
        <v>0</v>
      </c>
      <c r="E36" s="19">
        <v>1</v>
      </c>
      <c r="F36" s="19">
        <v>0</v>
      </c>
      <c r="G36" s="19">
        <v>78</v>
      </c>
      <c r="H36" s="19">
        <v>127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64</v>
      </c>
      <c r="V36" s="19">
        <v>0</v>
      </c>
      <c r="W36" s="19">
        <v>1</v>
      </c>
      <c r="X36" s="19">
        <v>0</v>
      </c>
      <c r="Y36" s="19">
        <v>68</v>
      </c>
      <c r="Z36" s="19">
        <v>87</v>
      </c>
      <c r="AA36" s="19">
        <v>10</v>
      </c>
      <c r="AB36" s="19">
        <v>0</v>
      </c>
      <c r="AC36" s="19">
        <v>0</v>
      </c>
      <c r="AD36" s="19">
        <v>0</v>
      </c>
      <c r="AE36" s="19">
        <v>5</v>
      </c>
      <c r="AF36" s="19">
        <v>36</v>
      </c>
      <c r="AG36" s="19">
        <v>7</v>
      </c>
      <c r="AH36" s="19">
        <v>0</v>
      </c>
      <c r="AI36" s="19">
        <v>0</v>
      </c>
      <c r="AJ36" s="19">
        <v>0</v>
      </c>
      <c r="AK36" s="19">
        <v>5</v>
      </c>
      <c r="AL36" s="19">
        <v>4</v>
      </c>
      <c r="AM36" s="19">
        <v>0</v>
      </c>
      <c r="AN36" s="19">
        <v>0</v>
      </c>
      <c r="AO36" s="19">
        <v>0</v>
      </c>
      <c r="AP36" s="19">
        <v>0</v>
      </c>
      <c r="AQ36" s="19">
        <v>0</v>
      </c>
      <c r="AR36" s="19">
        <v>0</v>
      </c>
      <c r="AS36" s="19">
        <v>0</v>
      </c>
      <c r="AT36" s="19">
        <v>0</v>
      </c>
      <c r="AU36" s="19">
        <v>0</v>
      </c>
      <c r="AV36" s="19">
        <v>0</v>
      </c>
      <c r="AW36" s="19">
        <v>0</v>
      </c>
      <c r="AX36" s="19">
        <v>0</v>
      </c>
    </row>
    <row r="37" spans="2:50" ht="20.100000000000001" customHeight="1" thickBot="1" x14ac:dyDescent="0.25">
      <c r="B37" s="4" t="s">
        <v>223</v>
      </c>
      <c r="C37" s="19">
        <v>310</v>
      </c>
      <c r="D37" s="19">
        <v>17</v>
      </c>
      <c r="E37" s="19">
        <v>2</v>
      </c>
      <c r="F37" s="19">
        <v>2</v>
      </c>
      <c r="G37" s="19">
        <v>349</v>
      </c>
      <c r="H37" s="19">
        <v>436</v>
      </c>
      <c r="I37" s="19">
        <v>104</v>
      </c>
      <c r="J37" s="19">
        <v>12</v>
      </c>
      <c r="K37" s="19">
        <v>0</v>
      </c>
      <c r="L37" s="19">
        <v>0</v>
      </c>
      <c r="M37" s="19">
        <v>123</v>
      </c>
      <c r="N37" s="19">
        <v>7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122</v>
      </c>
      <c r="V37" s="19">
        <v>5</v>
      </c>
      <c r="W37" s="19">
        <v>2</v>
      </c>
      <c r="X37" s="19">
        <v>2</v>
      </c>
      <c r="Y37" s="19">
        <v>134</v>
      </c>
      <c r="Z37" s="19">
        <v>320</v>
      </c>
      <c r="AA37" s="19">
        <v>76</v>
      </c>
      <c r="AB37" s="19">
        <v>0</v>
      </c>
      <c r="AC37" s="19">
        <v>0</v>
      </c>
      <c r="AD37" s="19">
        <v>0</v>
      </c>
      <c r="AE37" s="19">
        <v>77</v>
      </c>
      <c r="AF37" s="19">
        <v>102</v>
      </c>
      <c r="AG37" s="19">
        <v>8</v>
      </c>
      <c r="AH37" s="19">
        <v>0</v>
      </c>
      <c r="AI37" s="19">
        <v>0</v>
      </c>
      <c r="AJ37" s="19">
        <v>0</v>
      </c>
      <c r="AK37" s="19">
        <v>15</v>
      </c>
      <c r="AL37" s="19">
        <v>7</v>
      </c>
      <c r="AM37" s="19">
        <v>0</v>
      </c>
      <c r="AN37" s="19">
        <v>0</v>
      </c>
      <c r="AO37" s="19">
        <v>0</v>
      </c>
      <c r="AP37" s="19">
        <v>0</v>
      </c>
      <c r="AQ37" s="19">
        <v>0</v>
      </c>
      <c r="AR37" s="19">
        <v>0</v>
      </c>
      <c r="AS37" s="19">
        <v>0</v>
      </c>
      <c r="AT37" s="19">
        <v>0</v>
      </c>
      <c r="AU37" s="19">
        <v>0</v>
      </c>
      <c r="AV37" s="19">
        <v>0</v>
      </c>
      <c r="AW37" s="19">
        <v>0</v>
      </c>
      <c r="AX37" s="19">
        <v>0</v>
      </c>
    </row>
    <row r="38" spans="2:50" ht="20.100000000000001" customHeight="1" thickBot="1" x14ac:dyDescent="0.25">
      <c r="B38" s="4" t="s">
        <v>224</v>
      </c>
      <c r="C38" s="19">
        <v>493</v>
      </c>
      <c r="D38" s="19">
        <v>23</v>
      </c>
      <c r="E38" s="19">
        <v>6</v>
      </c>
      <c r="F38" s="19">
        <v>0</v>
      </c>
      <c r="G38" s="19">
        <v>430</v>
      </c>
      <c r="H38" s="19">
        <v>784</v>
      </c>
      <c r="I38" s="19">
        <v>203</v>
      </c>
      <c r="J38" s="19">
        <v>14</v>
      </c>
      <c r="K38" s="19">
        <v>0</v>
      </c>
      <c r="L38" s="19">
        <v>0</v>
      </c>
      <c r="M38" s="19">
        <v>221</v>
      </c>
      <c r="N38" s="19">
        <v>13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>
        <v>1</v>
      </c>
      <c r="U38" s="19">
        <v>208</v>
      </c>
      <c r="V38" s="19">
        <v>9</v>
      </c>
      <c r="W38" s="19">
        <v>6</v>
      </c>
      <c r="X38" s="19">
        <v>0</v>
      </c>
      <c r="Y38" s="19">
        <v>134</v>
      </c>
      <c r="Z38" s="19">
        <v>526</v>
      </c>
      <c r="AA38" s="19">
        <v>65</v>
      </c>
      <c r="AB38" s="19">
        <v>0</v>
      </c>
      <c r="AC38" s="19">
        <v>0</v>
      </c>
      <c r="AD38" s="19">
        <v>0</v>
      </c>
      <c r="AE38" s="19">
        <v>65</v>
      </c>
      <c r="AF38" s="19">
        <v>224</v>
      </c>
      <c r="AG38" s="19">
        <v>17</v>
      </c>
      <c r="AH38" s="19">
        <v>0</v>
      </c>
      <c r="AI38" s="19">
        <v>0</v>
      </c>
      <c r="AJ38" s="19">
        <v>0</v>
      </c>
      <c r="AK38" s="19">
        <v>9</v>
      </c>
      <c r="AL38" s="19">
        <v>20</v>
      </c>
      <c r="AM38" s="19">
        <v>0</v>
      </c>
      <c r="AN38" s="19">
        <v>0</v>
      </c>
      <c r="AO38" s="19">
        <v>0</v>
      </c>
      <c r="AP38" s="19">
        <v>0</v>
      </c>
      <c r="AQ38" s="19">
        <v>0</v>
      </c>
      <c r="AR38" s="19">
        <v>0</v>
      </c>
      <c r="AS38" s="19">
        <v>0</v>
      </c>
      <c r="AT38" s="19">
        <v>0</v>
      </c>
      <c r="AU38" s="19">
        <v>0</v>
      </c>
      <c r="AV38" s="19">
        <v>0</v>
      </c>
      <c r="AW38" s="19">
        <v>1</v>
      </c>
      <c r="AX38" s="19">
        <v>0</v>
      </c>
    </row>
    <row r="39" spans="2:50" ht="20.100000000000001" customHeight="1" thickBot="1" x14ac:dyDescent="0.25">
      <c r="B39" s="4" t="s">
        <v>225</v>
      </c>
      <c r="C39" s="19">
        <v>156</v>
      </c>
      <c r="D39" s="19">
        <v>6</v>
      </c>
      <c r="E39" s="19">
        <v>0</v>
      </c>
      <c r="F39" s="19">
        <v>0</v>
      </c>
      <c r="G39" s="19">
        <v>141</v>
      </c>
      <c r="H39" s="19">
        <v>481</v>
      </c>
      <c r="I39" s="19">
        <v>31</v>
      </c>
      <c r="J39" s="19">
        <v>2</v>
      </c>
      <c r="K39" s="19">
        <v>0</v>
      </c>
      <c r="L39" s="19">
        <v>0</v>
      </c>
      <c r="M39" s="19">
        <v>33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2</v>
      </c>
      <c r="U39" s="19">
        <v>75</v>
      </c>
      <c r="V39" s="19">
        <v>4</v>
      </c>
      <c r="W39" s="19">
        <v>0</v>
      </c>
      <c r="X39" s="19">
        <v>0</v>
      </c>
      <c r="Y39" s="19">
        <v>71</v>
      </c>
      <c r="Z39" s="19">
        <v>286</v>
      </c>
      <c r="AA39" s="19">
        <v>42</v>
      </c>
      <c r="AB39" s="19">
        <v>0</v>
      </c>
      <c r="AC39" s="19">
        <v>0</v>
      </c>
      <c r="AD39" s="19">
        <v>0</v>
      </c>
      <c r="AE39" s="19">
        <v>32</v>
      </c>
      <c r="AF39" s="19">
        <v>180</v>
      </c>
      <c r="AG39" s="19">
        <v>8</v>
      </c>
      <c r="AH39" s="19">
        <v>0</v>
      </c>
      <c r="AI39" s="19">
        <v>0</v>
      </c>
      <c r="AJ39" s="19">
        <v>0</v>
      </c>
      <c r="AK39" s="19">
        <v>5</v>
      </c>
      <c r="AL39" s="19">
        <v>13</v>
      </c>
      <c r="AM39" s="19">
        <v>0</v>
      </c>
      <c r="AN39" s="19">
        <v>0</v>
      </c>
      <c r="AO39" s="19">
        <v>0</v>
      </c>
      <c r="AP39" s="19">
        <v>0</v>
      </c>
      <c r="AQ39" s="19">
        <v>0</v>
      </c>
      <c r="AR39" s="19">
        <v>0</v>
      </c>
      <c r="AS39" s="19">
        <v>0</v>
      </c>
      <c r="AT39" s="19">
        <v>0</v>
      </c>
      <c r="AU39" s="19">
        <v>0</v>
      </c>
      <c r="AV39" s="19">
        <v>0</v>
      </c>
      <c r="AW39" s="19">
        <v>0</v>
      </c>
      <c r="AX39" s="19">
        <v>0</v>
      </c>
    </row>
    <row r="40" spans="2:50" ht="20.100000000000001" customHeight="1" thickBot="1" x14ac:dyDescent="0.25">
      <c r="B40" s="4" t="s">
        <v>226</v>
      </c>
      <c r="C40" s="19">
        <v>172</v>
      </c>
      <c r="D40" s="19">
        <v>48</v>
      </c>
      <c r="E40" s="19">
        <v>48</v>
      </c>
      <c r="F40" s="19">
        <v>7</v>
      </c>
      <c r="G40" s="19">
        <v>259</v>
      </c>
      <c r="H40" s="19">
        <v>358</v>
      </c>
      <c r="I40" s="19">
        <v>64</v>
      </c>
      <c r="J40" s="19">
        <v>16</v>
      </c>
      <c r="K40" s="19">
        <v>0</v>
      </c>
      <c r="L40" s="19">
        <v>0</v>
      </c>
      <c r="M40" s="19">
        <v>80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9">
        <v>0</v>
      </c>
      <c r="T40" s="19">
        <v>4</v>
      </c>
      <c r="U40" s="19">
        <v>76</v>
      </c>
      <c r="V40" s="19">
        <v>32</v>
      </c>
      <c r="W40" s="19">
        <v>48</v>
      </c>
      <c r="X40" s="19">
        <v>7</v>
      </c>
      <c r="Y40" s="19">
        <v>138</v>
      </c>
      <c r="Z40" s="19">
        <v>210</v>
      </c>
      <c r="AA40" s="19">
        <v>27</v>
      </c>
      <c r="AB40" s="19">
        <v>0</v>
      </c>
      <c r="AC40" s="19">
        <v>0</v>
      </c>
      <c r="AD40" s="19">
        <v>0</v>
      </c>
      <c r="AE40" s="19">
        <v>33</v>
      </c>
      <c r="AF40" s="19">
        <v>134</v>
      </c>
      <c r="AG40" s="19">
        <v>5</v>
      </c>
      <c r="AH40" s="19">
        <v>0</v>
      </c>
      <c r="AI40" s="19">
        <v>0</v>
      </c>
      <c r="AJ40" s="19">
        <v>0</v>
      </c>
      <c r="AK40" s="19">
        <v>8</v>
      </c>
      <c r="AL40" s="19">
        <v>7</v>
      </c>
      <c r="AM40" s="19">
        <v>0</v>
      </c>
      <c r="AN40" s="19">
        <v>0</v>
      </c>
      <c r="AO40" s="19">
        <v>0</v>
      </c>
      <c r="AP40" s="19">
        <v>0</v>
      </c>
      <c r="AQ40" s="19">
        <v>0</v>
      </c>
      <c r="AR40" s="19">
        <v>0</v>
      </c>
      <c r="AS40" s="19">
        <v>0</v>
      </c>
      <c r="AT40" s="19">
        <v>0</v>
      </c>
      <c r="AU40" s="19">
        <v>0</v>
      </c>
      <c r="AV40" s="19">
        <v>0</v>
      </c>
      <c r="AW40" s="19">
        <v>0</v>
      </c>
      <c r="AX40" s="19">
        <v>3</v>
      </c>
    </row>
    <row r="41" spans="2:50" ht="20.100000000000001" customHeight="1" thickBot="1" x14ac:dyDescent="0.25">
      <c r="B41" s="4" t="s">
        <v>227</v>
      </c>
      <c r="C41" s="19">
        <v>623</v>
      </c>
      <c r="D41" s="19">
        <v>57</v>
      </c>
      <c r="E41" s="19">
        <v>86</v>
      </c>
      <c r="F41" s="19">
        <v>0</v>
      </c>
      <c r="G41" s="19">
        <v>849</v>
      </c>
      <c r="H41" s="19">
        <v>1327</v>
      </c>
      <c r="I41" s="19">
        <v>233</v>
      </c>
      <c r="J41" s="19">
        <v>6</v>
      </c>
      <c r="K41" s="19">
        <v>0</v>
      </c>
      <c r="L41" s="19">
        <v>0</v>
      </c>
      <c r="M41" s="19">
        <v>241</v>
      </c>
      <c r="N41" s="19">
        <v>8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>
        <v>3</v>
      </c>
      <c r="U41" s="19">
        <v>300</v>
      </c>
      <c r="V41" s="19">
        <v>51</v>
      </c>
      <c r="W41" s="19">
        <v>86</v>
      </c>
      <c r="X41" s="19">
        <v>0</v>
      </c>
      <c r="Y41" s="19">
        <v>489</v>
      </c>
      <c r="Z41" s="19">
        <v>924</v>
      </c>
      <c r="AA41" s="19">
        <v>63</v>
      </c>
      <c r="AB41" s="19">
        <v>0</v>
      </c>
      <c r="AC41" s="19">
        <v>0</v>
      </c>
      <c r="AD41" s="19">
        <v>0</v>
      </c>
      <c r="AE41" s="19">
        <v>98</v>
      </c>
      <c r="AF41" s="19">
        <v>346</v>
      </c>
      <c r="AG41" s="19">
        <v>27</v>
      </c>
      <c r="AH41" s="19">
        <v>0</v>
      </c>
      <c r="AI41" s="19">
        <v>0</v>
      </c>
      <c r="AJ41" s="19">
        <v>0</v>
      </c>
      <c r="AK41" s="19">
        <v>21</v>
      </c>
      <c r="AL41" s="19">
        <v>43</v>
      </c>
      <c r="AM41" s="19">
        <v>0</v>
      </c>
      <c r="AN41" s="19">
        <v>0</v>
      </c>
      <c r="AO41" s="19">
        <v>0</v>
      </c>
      <c r="AP41" s="19">
        <v>0</v>
      </c>
      <c r="AQ41" s="19">
        <v>0</v>
      </c>
      <c r="AR41" s="19">
        <v>0</v>
      </c>
      <c r="AS41" s="19">
        <v>0</v>
      </c>
      <c r="AT41" s="19">
        <v>0</v>
      </c>
      <c r="AU41" s="19">
        <v>0</v>
      </c>
      <c r="AV41" s="19">
        <v>0</v>
      </c>
      <c r="AW41" s="19">
        <v>0</v>
      </c>
      <c r="AX41" s="19">
        <v>3</v>
      </c>
    </row>
    <row r="42" spans="2:50" ht="20.100000000000001" customHeight="1" thickBot="1" x14ac:dyDescent="0.25">
      <c r="B42" s="4" t="s">
        <v>228</v>
      </c>
      <c r="C42" s="19">
        <v>5143</v>
      </c>
      <c r="D42" s="19">
        <v>329</v>
      </c>
      <c r="E42" s="19">
        <v>229</v>
      </c>
      <c r="F42" s="19">
        <v>16</v>
      </c>
      <c r="G42" s="19">
        <v>5496</v>
      </c>
      <c r="H42" s="19">
        <v>6318</v>
      </c>
      <c r="I42" s="19">
        <v>1544</v>
      </c>
      <c r="J42" s="19">
        <v>111</v>
      </c>
      <c r="K42" s="19">
        <v>28</v>
      </c>
      <c r="L42" s="19">
        <v>0</v>
      </c>
      <c r="M42" s="19">
        <v>1678</v>
      </c>
      <c r="N42" s="19">
        <v>15</v>
      </c>
      <c r="O42" s="19">
        <v>33</v>
      </c>
      <c r="P42" s="19">
        <v>0</v>
      </c>
      <c r="Q42" s="19">
        <v>0</v>
      </c>
      <c r="R42" s="19">
        <v>0</v>
      </c>
      <c r="S42" s="19">
        <v>20</v>
      </c>
      <c r="T42" s="19">
        <v>90</v>
      </c>
      <c r="U42" s="19">
        <v>2304</v>
      </c>
      <c r="V42" s="19">
        <v>218</v>
      </c>
      <c r="W42" s="19">
        <v>201</v>
      </c>
      <c r="X42" s="19">
        <v>16</v>
      </c>
      <c r="Y42" s="19">
        <v>2538</v>
      </c>
      <c r="Z42" s="19">
        <v>4312</v>
      </c>
      <c r="AA42" s="19">
        <v>1159</v>
      </c>
      <c r="AB42" s="19">
        <v>0</v>
      </c>
      <c r="AC42" s="19">
        <v>0</v>
      </c>
      <c r="AD42" s="19">
        <v>0</v>
      </c>
      <c r="AE42" s="19">
        <v>1170</v>
      </c>
      <c r="AF42" s="19">
        <v>1710</v>
      </c>
      <c r="AG42" s="19">
        <v>97</v>
      </c>
      <c r="AH42" s="19">
        <v>0</v>
      </c>
      <c r="AI42" s="19">
        <v>0</v>
      </c>
      <c r="AJ42" s="19">
        <v>0</v>
      </c>
      <c r="AK42" s="19">
        <v>84</v>
      </c>
      <c r="AL42" s="19">
        <v>138</v>
      </c>
      <c r="AM42" s="19">
        <v>0</v>
      </c>
      <c r="AN42" s="19">
        <v>0</v>
      </c>
      <c r="AO42" s="19">
        <v>0</v>
      </c>
      <c r="AP42" s="19">
        <v>0</v>
      </c>
      <c r="AQ42" s="19">
        <v>0</v>
      </c>
      <c r="AR42" s="19">
        <v>0</v>
      </c>
      <c r="AS42" s="19">
        <v>6</v>
      </c>
      <c r="AT42" s="19">
        <v>0</v>
      </c>
      <c r="AU42" s="19">
        <v>0</v>
      </c>
      <c r="AV42" s="19">
        <v>0</v>
      </c>
      <c r="AW42" s="19">
        <v>6</v>
      </c>
      <c r="AX42" s="19">
        <v>53</v>
      </c>
    </row>
    <row r="43" spans="2:50" ht="20.100000000000001" customHeight="1" thickBot="1" x14ac:dyDescent="0.25">
      <c r="B43" s="4" t="s">
        <v>229</v>
      </c>
      <c r="C43" s="19">
        <v>894</v>
      </c>
      <c r="D43" s="19">
        <v>62</v>
      </c>
      <c r="E43" s="19">
        <v>9</v>
      </c>
      <c r="F43" s="19">
        <v>3</v>
      </c>
      <c r="G43" s="19">
        <v>859</v>
      </c>
      <c r="H43" s="19">
        <v>1215</v>
      </c>
      <c r="I43" s="19">
        <v>310</v>
      </c>
      <c r="J43" s="19">
        <v>39</v>
      </c>
      <c r="K43" s="19">
        <v>5</v>
      </c>
      <c r="L43" s="19">
        <v>0</v>
      </c>
      <c r="M43" s="19">
        <v>345</v>
      </c>
      <c r="N43" s="19">
        <v>24</v>
      </c>
      <c r="O43" s="19">
        <v>1</v>
      </c>
      <c r="P43" s="19">
        <v>0</v>
      </c>
      <c r="Q43" s="19">
        <v>0</v>
      </c>
      <c r="R43" s="19">
        <v>0</v>
      </c>
      <c r="S43" s="19">
        <v>0</v>
      </c>
      <c r="T43" s="19">
        <v>7</v>
      </c>
      <c r="U43" s="19">
        <v>370</v>
      </c>
      <c r="V43" s="19">
        <v>23</v>
      </c>
      <c r="W43" s="19">
        <v>4</v>
      </c>
      <c r="X43" s="19">
        <v>3</v>
      </c>
      <c r="Y43" s="19">
        <v>336</v>
      </c>
      <c r="Z43" s="19">
        <v>806</v>
      </c>
      <c r="AA43" s="19">
        <v>193</v>
      </c>
      <c r="AB43" s="19">
        <v>0</v>
      </c>
      <c r="AC43" s="19">
        <v>0</v>
      </c>
      <c r="AD43" s="19">
        <v>0</v>
      </c>
      <c r="AE43" s="19">
        <v>161</v>
      </c>
      <c r="AF43" s="19">
        <v>357</v>
      </c>
      <c r="AG43" s="19">
        <v>20</v>
      </c>
      <c r="AH43" s="19">
        <v>0</v>
      </c>
      <c r="AI43" s="19">
        <v>0</v>
      </c>
      <c r="AJ43" s="19">
        <v>0</v>
      </c>
      <c r="AK43" s="19">
        <v>17</v>
      </c>
      <c r="AL43" s="19">
        <v>20</v>
      </c>
      <c r="AM43" s="19">
        <v>0</v>
      </c>
      <c r="AN43" s="19">
        <v>0</v>
      </c>
      <c r="AO43" s="19">
        <v>0</v>
      </c>
      <c r="AP43" s="19">
        <v>0</v>
      </c>
      <c r="AQ43" s="19">
        <v>0</v>
      </c>
      <c r="AR43" s="19">
        <v>0</v>
      </c>
      <c r="AS43" s="19">
        <v>0</v>
      </c>
      <c r="AT43" s="19">
        <v>0</v>
      </c>
      <c r="AU43" s="19">
        <v>0</v>
      </c>
      <c r="AV43" s="19">
        <v>0</v>
      </c>
      <c r="AW43" s="19">
        <v>0</v>
      </c>
      <c r="AX43" s="19">
        <v>1</v>
      </c>
    </row>
    <row r="44" spans="2:50" ht="20.100000000000001" customHeight="1" thickBot="1" x14ac:dyDescent="0.25">
      <c r="B44" s="4" t="s">
        <v>230</v>
      </c>
      <c r="C44" s="19">
        <v>586</v>
      </c>
      <c r="D44" s="19">
        <v>33</v>
      </c>
      <c r="E44" s="19">
        <v>0</v>
      </c>
      <c r="F44" s="19">
        <v>1</v>
      </c>
      <c r="G44" s="19">
        <v>627</v>
      </c>
      <c r="H44" s="19">
        <v>496</v>
      </c>
      <c r="I44" s="19">
        <v>206</v>
      </c>
      <c r="J44" s="19">
        <v>33</v>
      </c>
      <c r="K44" s="19">
        <v>0</v>
      </c>
      <c r="L44" s="19">
        <v>0</v>
      </c>
      <c r="M44" s="19">
        <v>237</v>
      </c>
      <c r="N44" s="19">
        <v>8</v>
      </c>
      <c r="O44" s="19">
        <v>1</v>
      </c>
      <c r="P44" s="19">
        <v>0</v>
      </c>
      <c r="Q44" s="19">
        <v>0</v>
      </c>
      <c r="R44" s="19">
        <v>0</v>
      </c>
      <c r="S44" s="19">
        <v>1</v>
      </c>
      <c r="T44" s="19">
        <v>0</v>
      </c>
      <c r="U44" s="19">
        <v>288</v>
      </c>
      <c r="V44" s="19">
        <v>0</v>
      </c>
      <c r="W44" s="19">
        <v>0</v>
      </c>
      <c r="X44" s="19">
        <v>0</v>
      </c>
      <c r="Y44" s="19">
        <v>297</v>
      </c>
      <c r="Z44" s="19">
        <v>344</v>
      </c>
      <c r="AA44" s="19">
        <v>80</v>
      </c>
      <c r="AB44" s="19">
        <v>0</v>
      </c>
      <c r="AC44" s="19">
        <v>0</v>
      </c>
      <c r="AD44" s="19">
        <v>1</v>
      </c>
      <c r="AE44" s="19">
        <v>79</v>
      </c>
      <c r="AF44" s="19">
        <v>135</v>
      </c>
      <c r="AG44" s="19">
        <v>11</v>
      </c>
      <c r="AH44" s="19">
        <v>0</v>
      </c>
      <c r="AI44" s="19">
        <v>0</v>
      </c>
      <c r="AJ44" s="19">
        <v>0</v>
      </c>
      <c r="AK44" s="19">
        <v>13</v>
      </c>
      <c r="AL44" s="19">
        <v>9</v>
      </c>
      <c r="AM44" s="19">
        <v>0</v>
      </c>
      <c r="AN44" s="19">
        <v>0</v>
      </c>
      <c r="AO44" s="19">
        <v>0</v>
      </c>
      <c r="AP44" s="19">
        <v>0</v>
      </c>
      <c r="AQ44" s="19">
        <v>0</v>
      </c>
      <c r="AR44" s="19">
        <v>0</v>
      </c>
      <c r="AS44" s="19">
        <v>0</v>
      </c>
      <c r="AT44" s="19">
        <v>0</v>
      </c>
      <c r="AU44" s="19">
        <v>0</v>
      </c>
      <c r="AV44" s="19">
        <v>0</v>
      </c>
      <c r="AW44" s="19">
        <v>0</v>
      </c>
      <c r="AX44" s="19">
        <v>0</v>
      </c>
    </row>
    <row r="45" spans="2:50" ht="20.100000000000001" customHeight="1" thickBot="1" x14ac:dyDescent="0.25">
      <c r="B45" s="4" t="s">
        <v>231</v>
      </c>
      <c r="C45" s="19">
        <v>801</v>
      </c>
      <c r="D45" s="19">
        <v>155</v>
      </c>
      <c r="E45" s="19">
        <v>20</v>
      </c>
      <c r="F45" s="19">
        <v>9</v>
      </c>
      <c r="G45" s="19">
        <v>956</v>
      </c>
      <c r="H45" s="19">
        <v>951</v>
      </c>
      <c r="I45" s="19">
        <v>288</v>
      </c>
      <c r="J45" s="19">
        <v>64</v>
      </c>
      <c r="K45" s="19">
        <v>3</v>
      </c>
      <c r="L45" s="19">
        <v>1</v>
      </c>
      <c r="M45" s="19">
        <v>357</v>
      </c>
      <c r="N45" s="19">
        <v>2</v>
      </c>
      <c r="O45" s="19">
        <v>15</v>
      </c>
      <c r="P45" s="19">
        <v>0</v>
      </c>
      <c r="Q45" s="19">
        <v>0</v>
      </c>
      <c r="R45" s="19">
        <v>0</v>
      </c>
      <c r="S45" s="19">
        <v>6</v>
      </c>
      <c r="T45" s="19">
        <v>26</v>
      </c>
      <c r="U45" s="19">
        <v>322</v>
      </c>
      <c r="V45" s="19">
        <v>91</v>
      </c>
      <c r="W45" s="19">
        <v>17</v>
      </c>
      <c r="X45" s="19">
        <v>6</v>
      </c>
      <c r="Y45" s="19">
        <v>398</v>
      </c>
      <c r="Z45" s="19">
        <v>693</v>
      </c>
      <c r="AA45" s="19">
        <v>159</v>
      </c>
      <c r="AB45" s="19">
        <v>0</v>
      </c>
      <c r="AC45" s="19">
        <v>0</v>
      </c>
      <c r="AD45" s="19">
        <v>2</v>
      </c>
      <c r="AE45" s="19">
        <v>177</v>
      </c>
      <c r="AF45" s="19">
        <v>214</v>
      </c>
      <c r="AG45" s="19">
        <v>16</v>
      </c>
      <c r="AH45" s="19">
        <v>0</v>
      </c>
      <c r="AI45" s="19">
        <v>0</v>
      </c>
      <c r="AJ45" s="19">
        <v>0</v>
      </c>
      <c r="AK45" s="19">
        <v>16</v>
      </c>
      <c r="AL45" s="19">
        <v>7</v>
      </c>
      <c r="AM45" s="19">
        <v>0</v>
      </c>
      <c r="AN45" s="19">
        <v>0</v>
      </c>
      <c r="AO45" s="19">
        <v>0</v>
      </c>
      <c r="AP45" s="19">
        <v>0</v>
      </c>
      <c r="AQ45" s="19">
        <v>0</v>
      </c>
      <c r="AR45" s="19">
        <v>0</v>
      </c>
      <c r="AS45" s="19">
        <v>1</v>
      </c>
      <c r="AT45" s="19">
        <v>0</v>
      </c>
      <c r="AU45" s="19">
        <v>0</v>
      </c>
      <c r="AV45" s="19">
        <v>0</v>
      </c>
      <c r="AW45" s="19">
        <v>2</v>
      </c>
      <c r="AX45" s="19">
        <v>9</v>
      </c>
    </row>
    <row r="46" spans="2:50" ht="20.100000000000001" customHeight="1" thickBot="1" x14ac:dyDescent="0.25">
      <c r="B46" s="4" t="s">
        <v>232</v>
      </c>
      <c r="C46" s="19">
        <v>2854</v>
      </c>
      <c r="D46" s="19">
        <v>232</v>
      </c>
      <c r="E46" s="19">
        <v>21</v>
      </c>
      <c r="F46" s="19">
        <v>1</v>
      </c>
      <c r="G46" s="19">
        <v>2875</v>
      </c>
      <c r="H46" s="19">
        <v>2152</v>
      </c>
      <c r="I46" s="19">
        <v>812</v>
      </c>
      <c r="J46" s="19">
        <v>197</v>
      </c>
      <c r="K46" s="19">
        <v>0</v>
      </c>
      <c r="L46" s="19">
        <v>0</v>
      </c>
      <c r="M46" s="19">
        <v>1011</v>
      </c>
      <c r="N46" s="19">
        <v>6</v>
      </c>
      <c r="O46" s="19">
        <v>11</v>
      </c>
      <c r="P46" s="19">
        <v>0</v>
      </c>
      <c r="Q46" s="19">
        <v>0</v>
      </c>
      <c r="R46" s="19">
        <v>0</v>
      </c>
      <c r="S46" s="19">
        <v>2</v>
      </c>
      <c r="T46" s="19">
        <v>17</v>
      </c>
      <c r="U46" s="19">
        <v>1417</v>
      </c>
      <c r="V46" s="19">
        <v>35</v>
      </c>
      <c r="W46" s="19">
        <v>21</v>
      </c>
      <c r="X46" s="19">
        <v>0</v>
      </c>
      <c r="Y46" s="19">
        <v>1323</v>
      </c>
      <c r="Z46" s="19">
        <v>1460</v>
      </c>
      <c r="AA46" s="19">
        <v>519</v>
      </c>
      <c r="AB46" s="19">
        <v>0</v>
      </c>
      <c r="AC46" s="19">
        <v>0</v>
      </c>
      <c r="AD46" s="19">
        <v>0</v>
      </c>
      <c r="AE46" s="19">
        <v>425</v>
      </c>
      <c r="AF46" s="19">
        <v>597</v>
      </c>
      <c r="AG46" s="19">
        <v>95</v>
      </c>
      <c r="AH46" s="19">
        <v>0</v>
      </c>
      <c r="AI46" s="19">
        <v>0</v>
      </c>
      <c r="AJ46" s="19">
        <v>1</v>
      </c>
      <c r="AK46" s="19">
        <v>113</v>
      </c>
      <c r="AL46" s="19">
        <v>68</v>
      </c>
      <c r="AM46" s="19">
        <v>0</v>
      </c>
      <c r="AN46" s="19">
        <v>0</v>
      </c>
      <c r="AO46" s="19">
        <v>0</v>
      </c>
      <c r="AP46" s="19">
        <v>0</v>
      </c>
      <c r="AQ46" s="19">
        <v>0</v>
      </c>
      <c r="AR46" s="19">
        <v>0</v>
      </c>
      <c r="AS46" s="19">
        <v>0</v>
      </c>
      <c r="AT46" s="19">
        <v>0</v>
      </c>
      <c r="AU46" s="19">
        <v>0</v>
      </c>
      <c r="AV46" s="19">
        <v>0</v>
      </c>
      <c r="AW46" s="19">
        <v>1</v>
      </c>
      <c r="AX46" s="19">
        <v>4</v>
      </c>
    </row>
    <row r="47" spans="2:50" ht="20.100000000000001" customHeight="1" thickBot="1" x14ac:dyDescent="0.25">
      <c r="B47" s="4" t="s">
        <v>233</v>
      </c>
      <c r="C47" s="19">
        <v>989</v>
      </c>
      <c r="D47" s="19">
        <v>47</v>
      </c>
      <c r="E47" s="19">
        <v>0</v>
      </c>
      <c r="F47" s="19">
        <v>0</v>
      </c>
      <c r="G47" s="19">
        <v>969</v>
      </c>
      <c r="H47" s="19">
        <v>580</v>
      </c>
      <c r="I47" s="19">
        <v>221</v>
      </c>
      <c r="J47" s="19">
        <v>41</v>
      </c>
      <c r="K47" s="19">
        <v>0</v>
      </c>
      <c r="L47" s="19">
        <v>0</v>
      </c>
      <c r="M47" s="19">
        <v>261</v>
      </c>
      <c r="N47" s="19">
        <v>4</v>
      </c>
      <c r="O47" s="19">
        <v>0</v>
      </c>
      <c r="P47" s="19">
        <v>0</v>
      </c>
      <c r="Q47" s="19">
        <v>0</v>
      </c>
      <c r="R47" s="19">
        <v>0</v>
      </c>
      <c r="S47" s="19">
        <v>3</v>
      </c>
      <c r="T47" s="19">
        <v>4</v>
      </c>
      <c r="U47" s="19">
        <v>671</v>
      </c>
      <c r="V47" s="19">
        <v>4</v>
      </c>
      <c r="W47" s="19">
        <v>0</v>
      </c>
      <c r="X47" s="19">
        <v>0</v>
      </c>
      <c r="Y47" s="19">
        <v>627</v>
      </c>
      <c r="Z47" s="19">
        <v>318</v>
      </c>
      <c r="AA47" s="19">
        <v>83</v>
      </c>
      <c r="AB47" s="19">
        <v>0</v>
      </c>
      <c r="AC47" s="19">
        <v>0</v>
      </c>
      <c r="AD47" s="19">
        <v>0</v>
      </c>
      <c r="AE47" s="19">
        <v>60</v>
      </c>
      <c r="AF47" s="19">
        <v>240</v>
      </c>
      <c r="AG47" s="19">
        <v>13</v>
      </c>
      <c r="AH47" s="19">
        <v>2</v>
      </c>
      <c r="AI47" s="19">
        <v>0</v>
      </c>
      <c r="AJ47" s="19">
        <v>0</v>
      </c>
      <c r="AK47" s="19">
        <v>18</v>
      </c>
      <c r="AL47" s="19">
        <v>10</v>
      </c>
      <c r="AM47" s="19">
        <v>0</v>
      </c>
      <c r="AN47" s="19">
        <v>0</v>
      </c>
      <c r="AO47" s="19">
        <v>0</v>
      </c>
      <c r="AP47" s="19">
        <v>0</v>
      </c>
      <c r="AQ47" s="19">
        <v>0</v>
      </c>
      <c r="AR47" s="19">
        <v>0</v>
      </c>
      <c r="AS47" s="19">
        <v>1</v>
      </c>
      <c r="AT47" s="19">
        <v>0</v>
      </c>
      <c r="AU47" s="19">
        <v>0</v>
      </c>
      <c r="AV47" s="19">
        <v>0</v>
      </c>
      <c r="AW47" s="19">
        <v>0</v>
      </c>
      <c r="AX47" s="19">
        <v>4</v>
      </c>
    </row>
    <row r="48" spans="2:50" ht="20.100000000000001" customHeight="1" thickBot="1" x14ac:dyDescent="0.25">
      <c r="B48" s="4" t="s">
        <v>234</v>
      </c>
      <c r="C48" s="19">
        <v>3699</v>
      </c>
      <c r="D48" s="19">
        <v>151</v>
      </c>
      <c r="E48" s="19">
        <v>320</v>
      </c>
      <c r="F48" s="19">
        <v>46</v>
      </c>
      <c r="G48" s="19">
        <v>4187</v>
      </c>
      <c r="H48" s="19">
        <v>3865</v>
      </c>
      <c r="I48" s="19">
        <v>665</v>
      </c>
      <c r="J48" s="19">
        <v>40</v>
      </c>
      <c r="K48" s="19">
        <v>3</v>
      </c>
      <c r="L48" s="19">
        <v>0</v>
      </c>
      <c r="M48" s="19">
        <v>708</v>
      </c>
      <c r="N48" s="19">
        <v>19</v>
      </c>
      <c r="O48" s="19">
        <v>3</v>
      </c>
      <c r="P48" s="19">
        <v>0</v>
      </c>
      <c r="Q48" s="19">
        <v>0</v>
      </c>
      <c r="R48" s="19">
        <v>0</v>
      </c>
      <c r="S48" s="19">
        <v>6</v>
      </c>
      <c r="T48" s="19">
        <v>27</v>
      </c>
      <c r="U48" s="19">
        <v>2277</v>
      </c>
      <c r="V48" s="19">
        <v>110</v>
      </c>
      <c r="W48" s="19">
        <v>315</v>
      </c>
      <c r="X48" s="19">
        <v>44</v>
      </c>
      <c r="Y48" s="19">
        <v>2722</v>
      </c>
      <c r="Z48" s="19">
        <v>2465</v>
      </c>
      <c r="AA48" s="19">
        <v>556</v>
      </c>
      <c r="AB48" s="19">
        <v>0</v>
      </c>
      <c r="AC48" s="19">
        <v>0</v>
      </c>
      <c r="AD48" s="19">
        <v>2</v>
      </c>
      <c r="AE48" s="19">
        <v>544</v>
      </c>
      <c r="AF48" s="19">
        <v>1152</v>
      </c>
      <c r="AG48" s="19">
        <v>197</v>
      </c>
      <c r="AH48" s="19">
        <v>1</v>
      </c>
      <c r="AI48" s="19">
        <v>2</v>
      </c>
      <c r="AJ48" s="19">
        <v>0</v>
      </c>
      <c r="AK48" s="19">
        <v>203</v>
      </c>
      <c r="AL48" s="19">
        <v>186</v>
      </c>
      <c r="AM48" s="19">
        <v>0</v>
      </c>
      <c r="AN48" s="19">
        <v>0</v>
      </c>
      <c r="AO48" s="19">
        <v>0</v>
      </c>
      <c r="AP48" s="19">
        <v>0</v>
      </c>
      <c r="AQ48" s="19">
        <v>0</v>
      </c>
      <c r="AR48" s="19">
        <v>0</v>
      </c>
      <c r="AS48" s="19">
        <v>1</v>
      </c>
      <c r="AT48" s="19">
        <v>0</v>
      </c>
      <c r="AU48" s="19">
        <v>0</v>
      </c>
      <c r="AV48" s="19">
        <v>0</v>
      </c>
      <c r="AW48" s="19">
        <v>4</v>
      </c>
      <c r="AX48" s="19">
        <v>16</v>
      </c>
    </row>
    <row r="49" spans="2:50" ht="20.100000000000001" customHeight="1" thickBot="1" x14ac:dyDescent="0.25">
      <c r="B49" s="4" t="s">
        <v>235</v>
      </c>
      <c r="C49" s="19">
        <v>507</v>
      </c>
      <c r="D49" s="19">
        <v>86</v>
      </c>
      <c r="E49" s="19">
        <v>15</v>
      </c>
      <c r="F49" s="19">
        <v>2</v>
      </c>
      <c r="G49" s="19">
        <v>599</v>
      </c>
      <c r="H49" s="19">
        <v>778</v>
      </c>
      <c r="I49" s="19">
        <v>134</v>
      </c>
      <c r="J49" s="19">
        <v>17</v>
      </c>
      <c r="K49" s="19">
        <v>0</v>
      </c>
      <c r="L49" s="19">
        <v>1</v>
      </c>
      <c r="M49" s="19">
        <v>152</v>
      </c>
      <c r="N49" s="19">
        <v>5</v>
      </c>
      <c r="O49" s="19">
        <v>0</v>
      </c>
      <c r="P49" s="19">
        <v>0</v>
      </c>
      <c r="Q49" s="19">
        <v>0</v>
      </c>
      <c r="R49" s="19">
        <v>0</v>
      </c>
      <c r="S49" s="19">
        <v>1</v>
      </c>
      <c r="T49" s="19">
        <v>1</v>
      </c>
      <c r="U49" s="19">
        <v>264</v>
      </c>
      <c r="V49" s="19">
        <v>69</v>
      </c>
      <c r="W49" s="19">
        <v>15</v>
      </c>
      <c r="X49" s="19">
        <v>1</v>
      </c>
      <c r="Y49" s="19">
        <v>348</v>
      </c>
      <c r="Z49" s="19">
        <v>500</v>
      </c>
      <c r="AA49" s="19">
        <v>85</v>
      </c>
      <c r="AB49" s="19">
        <v>0</v>
      </c>
      <c r="AC49" s="19">
        <v>0</v>
      </c>
      <c r="AD49" s="19">
        <v>0</v>
      </c>
      <c r="AE49" s="19">
        <v>75</v>
      </c>
      <c r="AF49" s="19">
        <v>252</v>
      </c>
      <c r="AG49" s="19">
        <v>24</v>
      </c>
      <c r="AH49" s="19">
        <v>0</v>
      </c>
      <c r="AI49" s="19">
        <v>0</v>
      </c>
      <c r="AJ49" s="19">
        <v>0</v>
      </c>
      <c r="AK49" s="19">
        <v>23</v>
      </c>
      <c r="AL49" s="19">
        <v>20</v>
      </c>
      <c r="AM49" s="19">
        <v>0</v>
      </c>
      <c r="AN49" s="19">
        <v>0</v>
      </c>
      <c r="AO49" s="19">
        <v>0</v>
      </c>
      <c r="AP49" s="19">
        <v>0</v>
      </c>
      <c r="AQ49" s="19">
        <v>0</v>
      </c>
      <c r="AR49" s="19">
        <v>0</v>
      </c>
      <c r="AS49" s="19">
        <v>0</v>
      </c>
      <c r="AT49" s="19">
        <v>0</v>
      </c>
      <c r="AU49" s="19">
        <v>0</v>
      </c>
      <c r="AV49" s="19">
        <v>0</v>
      </c>
      <c r="AW49" s="19">
        <v>0</v>
      </c>
      <c r="AX49" s="19">
        <v>0</v>
      </c>
    </row>
    <row r="50" spans="2:50" ht="20.100000000000001" customHeight="1" thickBot="1" x14ac:dyDescent="0.25">
      <c r="B50" s="4" t="s">
        <v>236</v>
      </c>
      <c r="C50" s="19">
        <v>320</v>
      </c>
      <c r="D50" s="19">
        <v>59</v>
      </c>
      <c r="E50" s="19">
        <v>12</v>
      </c>
      <c r="F50" s="19">
        <v>0</v>
      </c>
      <c r="G50" s="19">
        <v>401</v>
      </c>
      <c r="H50" s="19">
        <v>463</v>
      </c>
      <c r="I50" s="19">
        <v>79</v>
      </c>
      <c r="J50" s="19">
        <v>21</v>
      </c>
      <c r="K50" s="19">
        <v>3</v>
      </c>
      <c r="L50" s="19">
        <v>0</v>
      </c>
      <c r="M50" s="19">
        <v>98</v>
      </c>
      <c r="N50" s="19">
        <v>9</v>
      </c>
      <c r="O50" s="19">
        <v>2</v>
      </c>
      <c r="P50" s="19">
        <v>0</v>
      </c>
      <c r="Q50" s="19">
        <v>0</v>
      </c>
      <c r="R50" s="19">
        <v>0</v>
      </c>
      <c r="S50" s="19">
        <v>1</v>
      </c>
      <c r="T50" s="19">
        <v>4</v>
      </c>
      <c r="U50" s="19">
        <v>149</v>
      </c>
      <c r="V50" s="19">
        <v>36</v>
      </c>
      <c r="W50" s="19">
        <v>9</v>
      </c>
      <c r="X50" s="19">
        <v>0</v>
      </c>
      <c r="Y50" s="19">
        <v>217</v>
      </c>
      <c r="Z50" s="19">
        <v>317</v>
      </c>
      <c r="AA50" s="19">
        <v>75</v>
      </c>
      <c r="AB50" s="19">
        <v>0</v>
      </c>
      <c r="AC50" s="19">
        <v>0</v>
      </c>
      <c r="AD50" s="19">
        <v>0</v>
      </c>
      <c r="AE50" s="19">
        <v>74</v>
      </c>
      <c r="AF50" s="19">
        <v>121</v>
      </c>
      <c r="AG50" s="19">
        <v>15</v>
      </c>
      <c r="AH50" s="19">
        <v>2</v>
      </c>
      <c r="AI50" s="19">
        <v>0</v>
      </c>
      <c r="AJ50" s="19">
        <v>0</v>
      </c>
      <c r="AK50" s="19">
        <v>11</v>
      </c>
      <c r="AL50" s="19">
        <v>12</v>
      </c>
      <c r="AM50" s="19">
        <v>0</v>
      </c>
      <c r="AN50" s="19">
        <v>0</v>
      </c>
      <c r="AO50" s="19">
        <v>0</v>
      </c>
      <c r="AP50" s="19">
        <v>0</v>
      </c>
      <c r="AQ50" s="19">
        <v>0</v>
      </c>
      <c r="AR50" s="19">
        <v>0</v>
      </c>
      <c r="AS50" s="19">
        <v>0</v>
      </c>
      <c r="AT50" s="19">
        <v>0</v>
      </c>
      <c r="AU50" s="19">
        <v>0</v>
      </c>
      <c r="AV50" s="19">
        <v>0</v>
      </c>
      <c r="AW50" s="19">
        <v>0</v>
      </c>
      <c r="AX50" s="19">
        <v>0</v>
      </c>
    </row>
    <row r="51" spans="2:50" ht="20.100000000000001" customHeight="1" thickBot="1" x14ac:dyDescent="0.25">
      <c r="B51" s="4" t="s">
        <v>237</v>
      </c>
      <c r="C51" s="19">
        <v>966</v>
      </c>
      <c r="D51" s="19">
        <v>23</v>
      </c>
      <c r="E51" s="19">
        <v>11</v>
      </c>
      <c r="F51" s="19">
        <v>4</v>
      </c>
      <c r="G51" s="19">
        <v>800</v>
      </c>
      <c r="H51" s="19">
        <v>2084</v>
      </c>
      <c r="I51" s="19">
        <v>294</v>
      </c>
      <c r="J51" s="19">
        <v>7</v>
      </c>
      <c r="K51" s="19">
        <v>0</v>
      </c>
      <c r="L51" s="19">
        <v>0</v>
      </c>
      <c r="M51" s="19">
        <v>301</v>
      </c>
      <c r="N51" s="19">
        <v>7</v>
      </c>
      <c r="O51" s="19">
        <v>1</v>
      </c>
      <c r="P51" s="19">
        <v>0</v>
      </c>
      <c r="Q51" s="19">
        <v>0</v>
      </c>
      <c r="R51" s="19">
        <v>0</v>
      </c>
      <c r="S51" s="19">
        <v>1</v>
      </c>
      <c r="T51" s="19">
        <v>16</v>
      </c>
      <c r="U51" s="19">
        <v>462</v>
      </c>
      <c r="V51" s="19">
        <v>16</v>
      </c>
      <c r="W51" s="19">
        <v>11</v>
      </c>
      <c r="X51" s="19">
        <v>4</v>
      </c>
      <c r="Y51" s="19">
        <v>322</v>
      </c>
      <c r="Z51" s="19">
        <v>1535</v>
      </c>
      <c r="AA51" s="19">
        <v>182</v>
      </c>
      <c r="AB51" s="19">
        <v>0</v>
      </c>
      <c r="AC51" s="19">
        <v>0</v>
      </c>
      <c r="AD51" s="19">
        <v>0</v>
      </c>
      <c r="AE51" s="19">
        <v>150</v>
      </c>
      <c r="AF51" s="19">
        <v>481</v>
      </c>
      <c r="AG51" s="19">
        <v>26</v>
      </c>
      <c r="AH51" s="19">
        <v>0</v>
      </c>
      <c r="AI51" s="19">
        <v>0</v>
      </c>
      <c r="AJ51" s="19">
        <v>0</v>
      </c>
      <c r="AK51" s="19">
        <v>26</v>
      </c>
      <c r="AL51" s="19">
        <v>39</v>
      </c>
      <c r="AM51" s="19">
        <v>0</v>
      </c>
      <c r="AN51" s="19">
        <v>0</v>
      </c>
      <c r="AO51" s="19">
        <v>0</v>
      </c>
      <c r="AP51" s="19">
        <v>0</v>
      </c>
      <c r="AQ51" s="19">
        <v>0</v>
      </c>
      <c r="AR51" s="19">
        <v>0</v>
      </c>
      <c r="AS51" s="19">
        <v>1</v>
      </c>
      <c r="AT51" s="19">
        <v>0</v>
      </c>
      <c r="AU51" s="19">
        <v>0</v>
      </c>
      <c r="AV51" s="19">
        <v>0</v>
      </c>
      <c r="AW51" s="19">
        <v>0</v>
      </c>
      <c r="AX51" s="19">
        <v>6</v>
      </c>
    </row>
    <row r="52" spans="2:50" ht="20.100000000000001" customHeight="1" thickBot="1" x14ac:dyDescent="0.25">
      <c r="B52" s="4" t="s">
        <v>238</v>
      </c>
      <c r="C52" s="19">
        <v>170</v>
      </c>
      <c r="D52" s="19">
        <v>54</v>
      </c>
      <c r="E52" s="19">
        <v>4</v>
      </c>
      <c r="F52" s="19">
        <v>0</v>
      </c>
      <c r="G52" s="19">
        <v>219</v>
      </c>
      <c r="H52" s="19">
        <v>463</v>
      </c>
      <c r="I52" s="19">
        <v>17</v>
      </c>
      <c r="J52" s="19">
        <v>3</v>
      </c>
      <c r="K52" s="19">
        <v>0</v>
      </c>
      <c r="L52" s="19">
        <v>0</v>
      </c>
      <c r="M52" s="19">
        <v>18</v>
      </c>
      <c r="N52" s="19">
        <v>4</v>
      </c>
      <c r="O52" s="19">
        <v>1</v>
      </c>
      <c r="P52" s="19">
        <v>0</v>
      </c>
      <c r="Q52" s="19">
        <v>0</v>
      </c>
      <c r="R52" s="19">
        <v>0</v>
      </c>
      <c r="S52" s="19">
        <v>0</v>
      </c>
      <c r="T52" s="19">
        <v>3</v>
      </c>
      <c r="U52" s="19">
        <v>110</v>
      </c>
      <c r="V52" s="19">
        <v>51</v>
      </c>
      <c r="W52" s="19">
        <v>4</v>
      </c>
      <c r="X52" s="19">
        <v>0</v>
      </c>
      <c r="Y52" s="19">
        <v>165</v>
      </c>
      <c r="Z52" s="19">
        <v>311</v>
      </c>
      <c r="AA52" s="19">
        <v>38</v>
      </c>
      <c r="AB52" s="19">
        <v>0</v>
      </c>
      <c r="AC52" s="19">
        <v>0</v>
      </c>
      <c r="AD52" s="19">
        <v>0</v>
      </c>
      <c r="AE52" s="19">
        <v>31</v>
      </c>
      <c r="AF52" s="19">
        <v>135</v>
      </c>
      <c r="AG52" s="19">
        <v>4</v>
      </c>
      <c r="AH52" s="19">
        <v>0</v>
      </c>
      <c r="AI52" s="19">
        <v>0</v>
      </c>
      <c r="AJ52" s="19">
        <v>0</v>
      </c>
      <c r="AK52" s="19">
        <v>5</v>
      </c>
      <c r="AL52" s="19">
        <v>10</v>
      </c>
      <c r="AM52" s="19">
        <v>0</v>
      </c>
      <c r="AN52" s="19">
        <v>0</v>
      </c>
      <c r="AO52" s="19">
        <v>0</v>
      </c>
      <c r="AP52" s="19">
        <v>0</v>
      </c>
      <c r="AQ52" s="19">
        <v>0</v>
      </c>
      <c r="AR52" s="19">
        <v>0</v>
      </c>
      <c r="AS52" s="19">
        <v>0</v>
      </c>
      <c r="AT52" s="19">
        <v>0</v>
      </c>
      <c r="AU52" s="19">
        <v>0</v>
      </c>
      <c r="AV52" s="19">
        <v>0</v>
      </c>
      <c r="AW52" s="19">
        <v>0</v>
      </c>
      <c r="AX52" s="19">
        <v>0</v>
      </c>
    </row>
    <row r="53" spans="2:50" ht="20.100000000000001" customHeight="1" thickBot="1" x14ac:dyDescent="0.25">
      <c r="B53" s="4" t="s">
        <v>239</v>
      </c>
      <c r="C53" s="19">
        <v>210</v>
      </c>
      <c r="D53" s="19">
        <v>25</v>
      </c>
      <c r="E53" s="19">
        <v>3</v>
      </c>
      <c r="F53" s="19">
        <v>0</v>
      </c>
      <c r="G53" s="19">
        <v>350</v>
      </c>
      <c r="H53" s="19">
        <v>301</v>
      </c>
      <c r="I53" s="19">
        <v>35</v>
      </c>
      <c r="J53" s="19">
        <v>0</v>
      </c>
      <c r="K53" s="19">
        <v>0</v>
      </c>
      <c r="L53" s="19">
        <v>0</v>
      </c>
      <c r="M53" s="19">
        <v>36</v>
      </c>
      <c r="N53" s="19">
        <v>1</v>
      </c>
      <c r="O53" s="19">
        <v>0</v>
      </c>
      <c r="P53" s="19">
        <v>0</v>
      </c>
      <c r="Q53" s="19">
        <v>0</v>
      </c>
      <c r="R53" s="19">
        <v>0</v>
      </c>
      <c r="S53" s="19">
        <v>1</v>
      </c>
      <c r="T53" s="19">
        <v>1</v>
      </c>
      <c r="U53" s="19">
        <v>121</v>
      </c>
      <c r="V53" s="19">
        <v>25</v>
      </c>
      <c r="W53" s="19">
        <v>3</v>
      </c>
      <c r="X53" s="19">
        <v>0</v>
      </c>
      <c r="Y53" s="19">
        <v>222</v>
      </c>
      <c r="Z53" s="19">
        <v>214</v>
      </c>
      <c r="AA53" s="19">
        <v>40</v>
      </c>
      <c r="AB53" s="19">
        <v>0</v>
      </c>
      <c r="AC53" s="19">
        <v>0</v>
      </c>
      <c r="AD53" s="19">
        <v>0</v>
      </c>
      <c r="AE53" s="19">
        <v>71</v>
      </c>
      <c r="AF53" s="19">
        <v>70</v>
      </c>
      <c r="AG53" s="19">
        <v>13</v>
      </c>
      <c r="AH53" s="19">
        <v>0</v>
      </c>
      <c r="AI53" s="19">
        <v>0</v>
      </c>
      <c r="AJ53" s="19">
        <v>0</v>
      </c>
      <c r="AK53" s="19">
        <v>20</v>
      </c>
      <c r="AL53" s="19">
        <v>14</v>
      </c>
      <c r="AM53" s="19">
        <v>0</v>
      </c>
      <c r="AN53" s="19">
        <v>0</v>
      </c>
      <c r="AO53" s="19">
        <v>0</v>
      </c>
      <c r="AP53" s="19">
        <v>0</v>
      </c>
      <c r="AQ53" s="19">
        <v>0</v>
      </c>
      <c r="AR53" s="19">
        <v>0</v>
      </c>
      <c r="AS53" s="19">
        <v>1</v>
      </c>
      <c r="AT53" s="19">
        <v>0</v>
      </c>
      <c r="AU53" s="19">
        <v>0</v>
      </c>
      <c r="AV53" s="19">
        <v>0</v>
      </c>
      <c r="AW53" s="19">
        <v>0</v>
      </c>
      <c r="AX53" s="19">
        <v>1</v>
      </c>
    </row>
    <row r="54" spans="2:50" ht="20.100000000000001" customHeight="1" thickBot="1" x14ac:dyDescent="0.25">
      <c r="B54" s="4" t="s">
        <v>240</v>
      </c>
      <c r="C54" s="19">
        <v>581</v>
      </c>
      <c r="D54" s="19">
        <v>126</v>
      </c>
      <c r="E54" s="19">
        <v>50</v>
      </c>
      <c r="F54" s="19">
        <v>3</v>
      </c>
      <c r="G54" s="19">
        <v>727</v>
      </c>
      <c r="H54" s="19">
        <v>913</v>
      </c>
      <c r="I54" s="19">
        <v>194</v>
      </c>
      <c r="J54" s="19">
        <v>18</v>
      </c>
      <c r="K54" s="19">
        <v>44</v>
      </c>
      <c r="L54" s="19">
        <v>0</v>
      </c>
      <c r="M54" s="19">
        <v>255</v>
      </c>
      <c r="N54" s="19">
        <v>12</v>
      </c>
      <c r="O54" s="19">
        <v>1</v>
      </c>
      <c r="P54" s="19">
        <v>0</v>
      </c>
      <c r="Q54" s="19">
        <v>0</v>
      </c>
      <c r="R54" s="19">
        <v>0</v>
      </c>
      <c r="S54" s="19">
        <v>2</v>
      </c>
      <c r="T54" s="19">
        <v>2</v>
      </c>
      <c r="U54" s="19">
        <v>266</v>
      </c>
      <c r="V54" s="19">
        <v>108</v>
      </c>
      <c r="W54" s="19">
        <v>6</v>
      </c>
      <c r="X54" s="19">
        <v>0</v>
      </c>
      <c r="Y54" s="19">
        <v>354</v>
      </c>
      <c r="Z54" s="19">
        <v>765</v>
      </c>
      <c r="AA54" s="19">
        <v>83</v>
      </c>
      <c r="AB54" s="19">
        <v>0</v>
      </c>
      <c r="AC54" s="19">
        <v>0</v>
      </c>
      <c r="AD54" s="19">
        <v>3</v>
      </c>
      <c r="AE54" s="19">
        <v>74</v>
      </c>
      <c r="AF54" s="19">
        <v>114</v>
      </c>
      <c r="AG54" s="19">
        <v>37</v>
      </c>
      <c r="AH54" s="19">
        <v>0</v>
      </c>
      <c r="AI54" s="19">
        <v>0</v>
      </c>
      <c r="AJ54" s="19">
        <v>0</v>
      </c>
      <c r="AK54" s="19">
        <v>42</v>
      </c>
      <c r="AL54" s="19">
        <v>19</v>
      </c>
      <c r="AM54" s="19">
        <v>0</v>
      </c>
      <c r="AN54" s="19">
        <v>0</v>
      </c>
      <c r="AO54" s="19">
        <v>0</v>
      </c>
      <c r="AP54" s="19">
        <v>0</v>
      </c>
      <c r="AQ54" s="19">
        <v>0</v>
      </c>
      <c r="AR54" s="19">
        <v>0</v>
      </c>
      <c r="AS54" s="19">
        <v>0</v>
      </c>
      <c r="AT54" s="19">
        <v>0</v>
      </c>
      <c r="AU54" s="19">
        <v>0</v>
      </c>
      <c r="AV54" s="19">
        <v>0</v>
      </c>
      <c r="AW54" s="19">
        <v>0</v>
      </c>
      <c r="AX54" s="19">
        <v>1</v>
      </c>
    </row>
    <row r="55" spans="2:50" ht="20.100000000000001" customHeight="1" thickBot="1" x14ac:dyDescent="0.25">
      <c r="B55" s="4" t="s">
        <v>241</v>
      </c>
      <c r="C55" s="19">
        <v>7655</v>
      </c>
      <c r="D55" s="19">
        <v>1037</v>
      </c>
      <c r="E55" s="19">
        <v>504</v>
      </c>
      <c r="F55" s="19">
        <v>115</v>
      </c>
      <c r="G55" s="19">
        <v>9657</v>
      </c>
      <c r="H55" s="19">
        <v>5655</v>
      </c>
      <c r="I55" s="19">
        <v>1702</v>
      </c>
      <c r="J55" s="19">
        <v>314</v>
      </c>
      <c r="K55" s="19">
        <v>17</v>
      </c>
      <c r="L55" s="19">
        <v>2</v>
      </c>
      <c r="M55" s="19">
        <v>2031</v>
      </c>
      <c r="N55" s="19">
        <v>14</v>
      </c>
      <c r="O55" s="19">
        <v>19</v>
      </c>
      <c r="P55" s="19">
        <v>1</v>
      </c>
      <c r="Q55" s="19">
        <v>0</v>
      </c>
      <c r="R55" s="19">
        <v>2</v>
      </c>
      <c r="S55" s="19">
        <v>11</v>
      </c>
      <c r="T55" s="19">
        <v>45</v>
      </c>
      <c r="U55" s="19">
        <v>4345</v>
      </c>
      <c r="V55" s="19">
        <v>708</v>
      </c>
      <c r="W55" s="19">
        <v>485</v>
      </c>
      <c r="X55" s="19">
        <v>96</v>
      </c>
      <c r="Y55" s="19">
        <v>6075</v>
      </c>
      <c r="Z55" s="19">
        <v>3681</v>
      </c>
      <c r="AA55" s="19">
        <v>1494</v>
      </c>
      <c r="AB55" s="19">
        <v>0</v>
      </c>
      <c r="AC55" s="19">
        <v>0</v>
      </c>
      <c r="AD55" s="19">
        <v>10</v>
      </c>
      <c r="AE55" s="19">
        <v>1405</v>
      </c>
      <c r="AF55" s="19">
        <v>1793</v>
      </c>
      <c r="AG55" s="19">
        <v>94</v>
      </c>
      <c r="AH55" s="19">
        <v>14</v>
      </c>
      <c r="AI55" s="19">
        <v>2</v>
      </c>
      <c r="AJ55" s="19">
        <v>5</v>
      </c>
      <c r="AK55" s="19">
        <v>132</v>
      </c>
      <c r="AL55" s="19">
        <v>113</v>
      </c>
      <c r="AM55" s="19">
        <v>0</v>
      </c>
      <c r="AN55" s="19">
        <v>0</v>
      </c>
      <c r="AO55" s="19">
        <v>0</v>
      </c>
      <c r="AP55" s="19">
        <v>0</v>
      </c>
      <c r="AQ55" s="19">
        <v>0</v>
      </c>
      <c r="AR55" s="19">
        <v>0</v>
      </c>
      <c r="AS55" s="19">
        <v>1</v>
      </c>
      <c r="AT55" s="19">
        <v>0</v>
      </c>
      <c r="AU55" s="19">
        <v>0</v>
      </c>
      <c r="AV55" s="19">
        <v>0</v>
      </c>
      <c r="AW55" s="19">
        <v>3</v>
      </c>
      <c r="AX55" s="19">
        <v>9</v>
      </c>
    </row>
    <row r="56" spans="2:50" ht="20.100000000000001" customHeight="1" thickBot="1" x14ac:dyDescent="0.25">
      <c r="B56" s="4" t="s">
        <v>242</v>
      </c>
      <c r="C56" s="19">
        <v>2126</v>
      </c>
      <c r="D56" s="19">
        <v>257</v>
      </c>
      <c r="E56" s="19">
        <v>140</v>
      </c>
      <c r="F56" s="19">
        <v>7</v>
      </c>
      <c r="G56" s="19">
        <v>2412</v>
      </c>
      <c r="H56" s="19">
        <v>1854</v>
      </c>
      <c r="I56" s="19">
        <v>677</v>
      </c>
      <c r="J56" s="19">
        <v>157</v>
      </c>
      <c r="K56" s="19">
        <v>3</v>
      </c>
      <c r="L56" s="19">
        <v>1</v>
      </c>
      <c r="M56" s="19">
        <v>838</v>
      </c>
      <c r="N56" s="19">
        <v>5</v>
      </c>
      <c r="O56" s="19">
        <v>4</v>
      </c>
      <c r="P56" s="19">
        <v>0</v>
      </c>
      <c r="Q56" s="19">
        <v>0</v>
      </c>
      <c r="R56" s="19">
        <v>0</v>
      </c>
      <c r="S56" s="19">
        <v>3</v>
      </c>
      <c r="T56" s="19">
        <v>7</v>
      </c>
      <c r="U56" s="19">
        <v>1142</v>
      </c>
      <c r="V56" s="19">
        <v>99</v>
      </c>
      <c r="W56" s="19">
        <v>137</v>
      </c>
      <c r="X56" s="19">
        <v>6</v>
      </c>
      <c r="Y56" s="19">
        <v>1299</v>
      </c>
      <c r="Z56" s="19">
        <v>1435</v>
      </c>
      <c r="AA56" s="19">
        <v>242</v>
      </c>
      <c r="AB56" s="19">
        <v>0</v>
      </c>
      <c r="AC56" s="19">
        <v>0</v>
      </c>
      <c r="AD56" s="19">
        <v>0</v>
      </c>
      <c r="AE56" s="19">
        <v>212</v>
      </c>
      <c r="AF56" s="19">
        <v>344</v>
      </c>
      <c r="AG56" s="19">
        <v>61</v>
      </c>
      <c r="AH56" s="19">
        <v>1</v>
      </c>
      <c r="AI56" s="19">
        <v>0</v>
      </c>
      <c r="AJ56" s="19">
        <v>0</v>
      </c>
      <c r="AK56" s="19">
        <v>60</v>
      </c>
      <c r="AL56" s="19">
        <v>61</v>
      </c>
      <c r="AM56" s="19">
        <v>0</v>
      </c>
      <c r="AN56" s="19">
        <v>0</v>
      </c>
      <c r="AO56" s="19">
        <v>0</v>
      </c>
      <c r="AP56" s="19">
        <v>0</v>
      </c>
      <c r="AQ56" s="19">
        <v>0</v>
      </c>
      <c r="AR56" s="19">
        <v>0</v>
      </c>
      <c r="AS56" s="19">
        <v>0</v>
      </c>
      <c r="AT56" s="19">
        <v>0</v>
      </c>
      <c r="AU56" s="19">
        <v>0</v>
      </c>
      <c r="AV56" s="19">
        <v>0</v>
      </c>
      <c r="AW56" s="19">
        <v>0</v>
      </c>
      <c r="AX56" s="19">
        <v>2</v>
      </c>
    </row>
    <row r="57" spans="2:50" ht="20.100000000000001" customHeight="1" thickBot="1" x14ac:dyDescent="0.25">
      <c r="B57" s="4" t="s">
        <v>243</v>
      </c>
      <c r="C57" s="19">
        <v>823</v>
      </c>
      <c r="D57" s="19">
        <v>37</v>
      </c>
      <c r="E57" s="19">
        <v>5</v>
      </c>
      <c r="F57" s="19">
        <v>2</v>
      </c>
      <c r="G57" s="19">
        <v>848</v>
      </c>
      <c r="H57" s="19">
        <v>720</v>
      </c>
      <c r="I57" s="19">
        <v>226</v>
      </c>
      <c r="J57" s="19">
        <v>5</v>
      </c>
      <c r="K57" s="19">
        <v>2</v>
      </c>
      <c r="L57" s="19">
        <v>0</v>
      </c>
      <c r="M57" s="19">
        <v>229</v>
      </c>
      <c r="N57" s="19">
        <v>9</v>
      </c>
      <c r="O57" s="19">
        <v>2</v>
      </c>
      <c r="P57" s="19">
        <v>0</v>
      </c>
      <c r="Q57" s="19">
        <v>0</v>
      </c>
      <c r="R57" s="19">
        <v>0</v>
      </c>
      <c r="S57" s="19">
        <v>2</v>
      </c>
      <c r="T57" s="19">
        <v>7</v>
      </c>
      <c r="U57" s="19">
        <v>522</v>
      </c>
      <c r="V57" s="19">
        <v>32</v>
      </c>
      <c r="W57" s="19">
        <v>3</v>
      </c>
      <c r="X57" s="19">
        <v>2</v>
      </c>
      <c r="Y57" s="19">
        <v>567</v>
      </c>
      <c r="Z57" s="19">
        <v>564</v>
      </c>
      <c r="AA57" s="19">
        <v>50</v>
      </c>
      <c r="AB57" s="19">
        <v>0</v>
      </c>
      <c r="AC57" s="19">
        <v>0</v>
      </c>
      <c r="AD57" s="19">
        <v>0</v>
      </c>
      <c r="AE57" s="19">
        <v>33</v>
      </c>
      <c r="AF57" s="19">
        <v>115</v>
      </c>
      <c r="AG57" s="19">
        <v>23</v>
      </c>
      <c r="AH57" s="19">
        <v>0</v>
      </c>
      <c r="AI57" s="19">
        <v>0</v>
      </c>
      <c r="AJ57" s="19">
        <v>0</v>
      </c>
      <c r="AK57" s="19">
        <v>17</v>
      </c>
      <c r="AL57" s="19">
        <v>23</v>
      </c>
      <c r="AM57" s="19">
        <v>0</v>
      </c>
      <c r="AN57" s="19">
        <v>0</v>
      </c>
      <c r="AO57" s="19">
        <v>0</v>
      </c>
      <c r="AP57" s="19">
        <v>0</v>
      </c>
      <c r="AQ57" s="19">
        <v>0</v>
      </c>
      <c r="AR57" s="19">
        <v>0</v>
      </c>
      <c r="AS57" s="19">
        <v>0</v>
      </c>
      <c r="AT57" s="19">
        <v>0</v>
      </c>
      <c r="AU57" s="19">
        <v>0</v>
      </c>
      <c r="AV57" s="19">
        <v>0</v>
      </c>
      <c r="AW57" s="19">
        <v>0</v>
      </c>
      <c r="AX57" s="19">
        <v>2</v>
      </c>
    </row>
    <row r="58" spans="2:50" ht="20.100000000000001" customHeight="1" thickBot="1" x14ac:dyDescent="0.25">
      <c r="B58" s="4" t="s">
        <v>244</v>
      </c>
      <c r="C58" s="19">
        <v>365</v>
      </c>
      <c r="D58" s="19">
        <v>13</v>
      </c>
      <c r="E58" s="19">
        <v>1</v>
      </c>
      <c r="F58" s="19">
        <v>0</v>
      </c>
      <c r="G58" s="19">
        <v>261</v>
      </c>
      <c r="H58" s="19">
        <v>694</v>
      </c>
      <c r="I58" s="19">
        <v>96</v>
      </c>
      <c r="J58" s="19">
        <v>0</v>
      </c>
      <c r="K58" s="19">
        <v>0</v>
      </c>
      <c r="L58" s="19">
        <v>0</v>
      </c>
      <c r="M58" s="19">
        <v>96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  <c r="S58" s="19">
        <v>0</v>
      </c>
      <c r="T58" s="19">
        <v>1</v>
      </c>
      <c r="U58" s="19">
        <v>246</v>
      </c>
      <c r="V58" s="19">
        <v>13</v>
      </c>
      <c r="W58" s="19">
        <v>1</v>
      </c>
      <c r="X58" s="19">
        <v>0</v>
      </c>
      <c r="Y58" s="19">
        <v>124</v>
      </c>
      <c r="Z58" s="19">
        <v>514</v>
      </c>
      <c r="AA58" s="19">
        <v>22</v>
      </c>
      <c r="AB58" s="19">
        <v>0</v>
      </c>
      <c r="AC58" s="19">
        <v>0</v>
      </c>
      <c r="AD58" s="19">
        <v>0</v>
      </c>
      <c r="AE58" s="19">
        <v>41</v>
      </c>
      <c r="AF58" s="19">
        <v>177</v>
      </c>
      <c r="AG58" s="19">
        <v>1</v>
      </c>
      <c r="AH58" s="19">
        <v>0</v>
      </c>
      <c r="AI58" s="19">
        <v>0</v>
      </c>
      <c r="AJ58" s="19">
        <v>0</v>
      </c>
      <c r="AK58" s="19">
        <v>0</v>
      </c>
      <c r="AL58" s="19">
        <v>2</v>
      </c>
      <c r="AM58" s="19">
        <v>0</v>
      </c>
      <c r="AN58" s="19">
        <v>0</v>
      </c>
      <c r="AO58" s="19">
        <v>0</v>
      </c>
      <c r="AP58" s="19">
        <v>0</v>
      </c>
      <c r="AQ58" s="19">
        <v>0</v>
      </c>
      <c r="AR58" s="19">
        <v>0</v>
      </c>
      <c r="AS58" s="19">
        <v>0</v>
      </c>
      <c r="AT58" s="19">
        <v>0</v>
      </c>
      <c r="AU58" s="19">
        <v>0</v>
      </c>
      <c r="AV58" s="19">
        <v>0</v>
      </c>
      <c r="AW58" s="19">
        <v>0</v>
      </c>
      <c r="AX58" s="19">
        <v>0</v>
      </c>
    </row>
    <row r="59" spans="2:50" ht="20.100000000000001" customHeight="1" thickBot="1" x14ac:dyDescent="0.25">
      <c r="B59" s="4" t="s">
        <v>270</v>
      </c>
      <c r="C59" s="19">
        <v>405</v>
      </c>
      <c r="D59" s="19">
        <v>76</v>
      </c>
      <c r="E59" s="19">
        <v>3</v>
      </c>
      <c r="F59" s="19">
        <v>6</v>
      </c>
      <c r="G59" s="19">
        <v>542</v>
      </c>
      <c r="H59" s="19">
        <v>649</v>
      </c>
      <c r="I59" s="19">
        <v>155</v>
      </c>
      <c r="J59" s="19">
        <v>20</v>
      </c>
      <c r="K59" s="19">
        <v>0</v>
      </c>
      <c r="L59" s="19">
        <v>0</v>
      </c>
      <c r="M59" s="19">
        <v>176</v>
      </c>
      <c r="N59" s="19">
        <v>2</v>
      </c>
      <c r="O59" s="19">
        <v>2</v>
      </c>
      <c r="P59" s="19">
        <v>0</v>
      </c>
      <c r="Q59" s="19">
        <v>0</v>
      </c>
      <c r="R59" s="19">
        <v>0</v>
      </c>
      <c r="S59" s="19">
        <v>5</v>
      </c>
      <c r="T59" s="19">
        <v>3</v>
      </c>
      <c r="U59" s="19">
        <v>149</v>
      </c>
      <c r="V59" s="19">
        <v>56</v>
      </c>
      <c r="W59" s="19">
        <v>3</v>
      </c>
      <c r="X59" s="19">
        <v>6</v>
      </c>
      <c r="Y59" s="19">
        <v>251</v>
      </c>
      <c r="Z59" s="19">
        <v>510</v>
      </c>
      <c r="AA59" s="19">
        <v>86</v>
      </c>
      <c r="AB59" s="19">
        <v>0</v>
      </c>
      <c r="AC59" s="19">
        <v>0</v>
      </c>
      <c r="AD59" s="19">
        <v>0</v>
      </c>
      <c r="AE59" s="19">
        <v>94</v>
      </c>
      <c r="AF59" s="19">
        <v>124</v>
      </c>
      <c r="AG59" s="19">
        <v>13</v>
      </c>
      <c r="AH59" s="19">
        <v>0</v>
      </c>
      <c r="AI59" s="19">
        <v>0</v>
      </c>
      <c r="AJ59" s="19">
        <v>0</v>
      </c>
      <c r="AK59" s="19">
        <v>16</v>
      </c>
      <c r="AL59" s="19">
        <v>10</v>
      </c>
      <c r="AM59" s="19">
        <v>0</v>
      </c>
      <c r="AN59" s="19">
        <v>0</v>
      </c>
      <c r="AO59" s="19">
        <v>0</v>
      </c>
      <c r="AP59" s="19">
        <v>0</v>
      </c>
      <c r="AQ59" s="19">
        <v>0</v>
      </c>
      <c r="AR59" s="19">
        <v>0</v>
      </c>
      <c r="AS59" s="19">
        <v>0</v>
      </c>
      <c r="AT59" s="19">
        <v>0</v>
      </c>
      <c r="AU59" s="19">
        <v>0</v>
      </c>
      <c r="AV59" s="19">
        <v>0</v>
      </c>
      <c r="AW59" s="19">
        <v>0</v>
      </c>
      <c r="AX59" s="19">
        <v>0</v>
      </c>
    </row>
    <row r="60" spans="2:50" ht="20.100000000000001" customHeight="1" thickBot="1" x14ac:dyDescent="0.25">
      <c r="B60" s="4" t="s">
        <v>246</v>
      </c>
      <c r="C60" s="19">
        <v>1099</v>
      </c>
      <c r="D60" s="19">
        <v>98</v>
      </c>
      <c r="E60" s="19">
        <v>11</v>
      </c>
      <c r="F60" s="19">
        <v>9</v>
      </c>
      <c r="G60" s="19">
        <v>1264</v>
      </c>
      <c r="H60" s="19">
        <v>1270</v>
      </c>
      <c r="I60" s="19">
        <v>363</v>
      </c>
      <c r="J60" s="19">
        <v>79</v>
      </c>
      <c r="K60" s="19">
        <v>0</v>
      </c>
      <c r="L60" s="19">
        <v>8</v>
      </c>
      <c r="M60" s="19">
        <v>457</v>
      </c>
      <c r="N60" s="19">
        <v>4</v>
      </c>
      <c r="O60" s="19">
        <v>5</v>
      </c>
      <c r="P60" s="19">
        <v>0</v>
      </c>
      <c r="Q60" s="19">
        <v>0</v>
      </c>
      <c r="R60" s="19">
        <v>0</v>
      </c>
      <c r="S60" s="19">
        <v>4</v>
      </c>
      <c r="T60" s="19">
        <v>11</v>
      </c>
      <c r="U60" s="19">
        <v>484</v>
      </c>
      <c r="V60" s="19">
        <v>17</v>
      </c>
      <c r="W60" s="19">
        <v>11</v>
      </c>
      <c r="X60" s="19">
        <v>0</v>
      </c>
      <c r="Y60" s="19">
        <v>581</v>
      </c>
      <c r="Z60" s="19">
        <v>942</v>
      </c>
      <c r="AA60" s="19">
        <v>203</v>
      </c>
      <c r="AB60" s="19">
        <v>0</v>
      </c>
      <c r="AC60" s="19">
        <v>0</v>
      </c>
      <c r="AD60" s="19">
        <v>0</v>
      </c>
      <c r="AE60" s="19">
        <v>178</v>
      </c>
      <c r="AF60" s="19">
        <v>291</v>
      </c>
      <c r="AG60" s="19">
        <v>44</v>
      </c>
      <c r="AH60" s="19">
        <v>2</v>
      </c>
      <c r="AI60" s="19">
        <v>0</v>
      </c>
      <c r="AJ60" s="19">
        <v>1</v>
      </c>
      <c r="AK60" s="19">
        <v>44</v>
      </c>
      <c r="AL60" s="19">
        <v>22</v>
      </c>
      <c r="AM60" s="19">
        <v>0</v>
      </c>
      <c r="AN60" s="19">
        <v>0</v>
      </c>
      <c r="AO60" s="19">
        <v>0</v>
      </c>
      <c r="AP60" s="19">
        <v>0</v>
      </c>
      <c r="AQ60" s="19">
        <v>0</v>
      </c>
      <c r="AR60" s="19">
        <v>0</v>
      </c>
      <c r="AS60" s="19">
        <v>0</v>
      </c>
      <c r="AT60" s="19">
        <v>0</v>
      </c>
      <c r="AU60" s="19">
        <v>0</v>
      </c>
      <c r="AV60" s="19">
        <v>0</v>
      </c>
      <c r="AW60" s="19">
        <v>0</v>
      </c>
      <c r="AX60" s="19">
        <v>0</v>
      </c>
    </row>
    <row r="61" spans="2:50" ht="20.100000000000001" customHeight="1" thickBot="1" x14ac:dyDescent="0.25">
      <c r="B61" s="4" t="s">
        <v>247</v>
      </c>
      <c r="C61" s="19">
        <v>219</v>
      </c>
      <c r="D61" s="19">
        <v>31</v>
      </c>
      <c r="E61" s="19">
        <v>0</v>
      </c>
      <c r="F61" s="19">
        <v>0</v>
      </c>
      <c r="G61" s="19">
        <v>223</v>
      </c>
      <c r="H61" s="19">
        <v>453</v>
      </c>
      <c r="I61" s="19">
        <v>89</v>
      </c>
      <c r="J61" s="19">
        <v>31</v>
      </c>
      <c r="K61" s="19">
        <v>0</v>
      </c>
      <c r="L61" s="19">
        <v>0</v>
      </c>
      <c r="M61" s="19">
        <v>120</v>
      </c>
      <c r="N61" s="19">
        <v>1</v>
      </c>
      <c r="O61" s="19">
        <v>0</v>
      </c>
      <c r="P61" s="19">
        <v>0</v>
      </c>
      <c r="Q61" s="19">
        <v>0</v>
      </c>
      <c r="R61" s="19">
        <v>0</v>
      </c>
      <c r="S61" s="19">
        <v>0</v>
      </c>
      <c r="T61" s="19">
        <v>1</v>
      </c>
      <c r="U61" s="19">
        <v>105</v>
      </c>
      <c r="V61" s="19">
        <v>0</v>
      </c>
      <c r="W61" s="19">
        <v>0</v>
      </c>
      <c r="X61" s="19">
        <v>0</v>
      </c>
      <c r="Y61" s="19">
        <v>74</v>
      </c>
      <c r="Z61" s="19">
        <v>366</v>
      </c>
      <c r="AA61" s="19">
        <v>22</v>
      </c>
      <c r="AB61" s="19">
        <v>0</v>
      </c>
      <c r="AC61" s="19">
        <v>0</v>
      </c>
      <c r="AD61" s="19">
        <v>0</v>
      </c>
      <c r="AE61" s="19">
        <v>27</v>
      </c>
      <c r="AF61" s="19">
        <v>81</v>
      </c>
      <c r="AG61" s="19">
        <v>3</v>
      </c>
      <c r="AH61" s="19">
        <v>0</v>
      </c>
      <c r="AI61" s="19">
        <v>0</v>
      </c>
      <c r="AJ61" s="19">
        <v>0</v>
      </c>
      <c r="AK61" s="19">
        <v>2</v>
      </c>
      <c r="AL61" s="19">
        <v>3</v>
      </c>
      <c r="AM61" s="19">
        <v>0</v>
      </c>
      <c r="AN61" s="19">
        <v>0</v>
      </c>
      <c r="AO61" s="19">
        <v>0</v>
      </c>
      <c r="AP61" s="19">
        <v>0</v>
      </c>
      <c r="AQ61" s="19">
        <v>0</v>
      </c>
      <c r="AR61" s="19">
        <v>0</v>
      </c>
      <c r="AS61" s="19">
        <v>0</v>
      </c>
      <c r="AT61" s="19">
        <v>0</v>
      </c>
      <c r="AU61" s="19">
        <v>0</v>
      </c>
      <c r="AV61" s="19">
        <v>0</v>
      </c>
      <c r="AW61" s="19">
        <v>0</v>
      </c>
      <c r="AX61" s="19">
        <v>1</v>
      </c>
    </row>
    <row r="62" spans="2:50" ht="20.100000000000001" customHeight="1" thickBot="1" x14ac:dyDescent="0.25">
      <c r="B62" s="7" t="s">
        <v>22</v>
      </c>
      <c r="C62" s="9">
        <f>SUM(C12:C61)</f>
        <v>51517</v>
      </c>
      <c r="D62" s="9">
        <f t="shared" ref="D62:AX62" si="0">SUM(D12:D61)</f>
        <v>5958</v>
      </c>
      <c r="E62" s="9">
        <f t="shared" si="0"/>
        <v>2872</v>
      </c>
      <c r="F62" s="9">
        <f t="shared" si="0"/>
        <v>379</v>
      </c>
      <c r="G62" s="9">
        <f t="shared" si="0"/>
        <v>59972</v>
      </c>
      <c r="H62" s="9">
        <f t="shared" si="0"/>
        <v>52077</v>
      </c>
      <c r="I62" s="9">
        <f t="shared" si="0"/>
        <v>14766</v>
      </c>
      <c r="J62" s="9">
        <f t="shared" si="0"/>
        <v>2243</v>
      </c>
      <c r="K62" s="9">
        <f t="shared" si="0"/>
        <v>170</v>
      </c>
      <c r="L62" s="9">
        <f t="shared" si="0"/>
        <v>25</v>
      </c>
      <c r="M62" s="9">
        <f t="shared" si="0"/>
        <v>17215</v>
      </c>
      <c r="N62" s="9">
        <f t="shared" si="0"/>
        <v>311</v>
      </c>
      <c r="O62" s="9">
        <f t="shared" si="0"/>
        <v>137</v>
      </c>
      <c r="P62" s="9">
        <f t="shared" si="0"/>
        <v>1</v>
      </c>
      <c r="Q62" s="9">
        <f t="shared" si="0"/>
        <v>0</v>
      </c>
      <c r="R62" s="9">
        <f t="shared" si="0"/>
        <v>7</v>
      </c>
      <c r="S62" s="9">
        <f t="shared" si="0"/>
        <v>109</v>
      </c>
      <c r="T62" s="9">
        <f t="shared" si="0"/>
        <v>387</v>
      </c>
      <c r="U62" s="9">
        <f t="shared" si="0"/>
        <v>26110</v>
      </c>
      <c r="V62" s="9">
        <f t="shared" si="0"/>
        <v>3651</v>
      </c>
      <c r="W62" s="9">
        <f t="shared" si="0"/>
        <v>2694</v>
      </c>
      <c r="X62" s="9">
        <f t="shared" si="0"/>
        <v>261</v>
      </c>
      <c r="Y62" s="9">
        <f t="shared" si="0"/>
        <v>32449</v>
      </c>
      <c r="Z62" s="9">
        <f t="shared" si="0"/>
        <v>35639</v>
      </c>
      <c r="AA62" s="9">
        <f t="shared" si="0"/>
        <v>8711</v>
      </c>
      <c r="AB62" s="9">
        <f t="shared" si="0"/>
        <v>0</v>
      </c>
      <c r="AC62" s="9">
        <f t="shared" si="0"/>
        <v>0</v>
      </c>
      <c r="AD62" s="9">
        <f t="shared" si="0"/>
        <v>74</v>
      </c>
      <c r="AE62" s="9">
        <f t="shared" si="0"/>
        <v>8326</v>
      </c>
      <c r="AF62" s="9">
        <f t="shared" si="0"/>
        <v>14167</v>
      </c>
      <c r="AG62" s="9">
        <f t="shared" si="0"/>
        <v>1769</v>
      </c>
      <c r="AH62" s="9">
        <f t="shared" si="0"/>
        <v>63</v>
      </c>
      <c r="AI62" s="9">
        <f t="shared" si="0"/>
        <v>8</v>
      </c>
      <c r="AJ62" s="9">
        <f t="shared" si="0"/>
        <v>12</v>
      </c>
      <c r="AK62" s="9">
        <f t="shared" si="0"/>
        <v>1850</v>
      </c>
      <c r="AL62" s="9">
        <f t="shared" si="0"/>
        <v>1435</v>
      </c>
      <c r="AM62" s="9">
        <f t="shared" si="0"/>
        <v>0</v>
      </c>
      <c r="AN62" s="9">
        <f t="shared" si="0"/>
        <v>0</v>
      </c>
      <c r="AO62" s="9">
        <f t="shared" si="0"/>
        <v>0</v>
      </c>
      <c r="AP62" s="9">
        <f t="shared" si="0"/>
        <v>0</v>
      </c>
      <c r="AQ62" s="9">
        <f t="shared" si="0"/>
        <v>0</v>
      </c>
      <c r="AR62" s="9">
        <f t="shared" si="0"/>
        <v>0</v>
      </c>
      <c r="AS62" s="9">
        <f t="shared" si="0"/>
        <v>24</v>
      </c>
      <c r="AT62" s="9">
        <f t="shared" si="0"/>
        <v>0</v>
      </c>
      <c r="AU62" s="9">
        <f t="shared" si="0"/>
        <v>0</v>
      </c>
      <c r="AV62" s="9">
        <f t="shared" si="0"/>
        <v>0</v>
      </c>
      <c r="AW62" s="9">
        <f t="shared" si="0"/>
        <v>23</v>
      </c>
      <c r="AX62" s="9">
        <f t="shared" si="0"/>
        <v>138</v>
      </c>
    </row>
  </sheetData>
  <mergeCells count="48">
    <mergeCell ref="AM10:AM11"/>
    <mergeCell ref="AN10:AO10"/>
    <mergeCell ref="AP10:AP11"/>
    <mergeCell ref="AQ10:AQ11"/>
    <mergeCell ref="AR10:AR11"/>
    <mergeCell ref="AS10:AS11"/>
    <mergeCell ref="AT10:AU10"/>
    <mergeCell ref="AV10:AV11"/>
    <mergeCell ref="AW10:AW11"/>
    <mergeCell ref="AX10:AX11"/>
    <mergeCell ref="AG10:AG11"/>
    <mergeCell ref="AH10:AI10"/>
    <mergeCell ref="AJ10:AJ11"/>
    <mergeCell ref="AK10:AK11"/>
    <mergeCell ref="AL10:AL11"/>
    <mergeCell ref="AA10:AA11"/>
    <mergeCell ref="AB10:AC10"/>
    <mergeCell ref="AD10:AD11"/>
    <mergeCell ref="AE10:AE11"/>
    <mergeCell ref="AF10:AF11"/>
    <mergeCell ref="U10:U11"/>
    <mergeCell ref="V10:W10"/>
    <mergeCell ref="X10:X11"/>
    <mergeCell ref="Y10:Y11"/>
    <mergeCell ref="Z10:Z11"/>
    <mergeCell ref="O10:O11"/>
    <mergeCell ref="P10:Q10"/>
    <mergeCell ref="R10:R11"/>
    <mergeCell ref="S10:S11"/>
    <mergeCell ref="T10:T11"/>
    <mergeCell ref="I10:I11"/>
    <mergeCell ref="J10:K10"/>
    <mergeCell ref="L10:L11"/>
    <mergeCell ref="M10:M11"/>
    <mergeCell ref="N10:N11"/>
    <mergeCell ref="C10:C11"/>
    <mergeCell ref="D10:E10"/>
    <mergeCell ref="F10:F11"/>
    <mergeCell ref="G10:G11"/>
    <mergeCell ref="H10:H11"/>
    <mergeCell ref="C9:H9"/>
    <mergeCell ref="AS9:AX9"/>
    <mergeCell ref="I9:N9"/>
    <mergeCell ref="O9:T9"/>
    <mergeCell ref="U9:Z9"/>
    <mergeCell ref="AA9:AF9"/>
    <mergeCell ref="AG9:AL9"/>
    <mergeCell ref="AM9:AR9"/>
  </mergeCells>
  <pageMargins left="0.7" right="0.7" top="0.75" bottom="0.75" header="0.3" footer="0.3"/>
  <pageSetup paperSize="9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9:J63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10" bestFit="1" customWidth="1"/>
    <col min="4" max="4" width="12.125" bestFit="1" customWidth="1"/>
    <col min="5" max="5" width="16.375" bestFit="1" customWidth="1"/>
    <col min="6" max="6" width="20.375" bestFit="1" customWidth="1"/>
    <col min="7" max="7" width="14.625" bestFit="1" customWidth="1"/>
    <col min="8" max="8" width="18.875" bestFit="1" customWidth="1"/>
    <col min="9" max="9" width="28.375" bestFit="1" customWidth="1"/>
    <col min="10" max="10" width="19.375" bestFit="1" customWidth="1"/>
    <col min="11" max="11" width="10.875" customWidth="1"/>
    <col min="12" max="12" width="10.75" bestFit="1" customWidth="1"/>
    <col min="13" max="13" width="12.125" bestFit="1" customWidth="1"/>
    <col min="14" max="14" width="16.375" bestFit="1" customWidth="1"/>
    <col min="15" max="15" width="11.5" bestFit="1" customWidth="1"/>
    <col min="16" max="16" width="14.625" bestFit="1" customWidth="1"/>
    <col min="17" max="17" width="18.875" bestFit="1" customWidth="1"/>
    <col min="18" max="18" width="28.375" bestFit="1" customWidth="1"/>
    <col min="19" max="19" width="19.375" bestFit="1" customWidth="1"/>
  </cols>
  <sheetData>
    <row r="9" spans="2:10" ht="41.25" customHeight="1" x14ac:dyDescent="0.2">
      <c r="B9" s="10"/>
      <c r="C9" s="91" t="s">
        <v>289</v>
      </c>
      <c r="D9" s="92"/>
      <c r="E9" s="92"/>
      <c r="F9" s="92"/>
      <c r="G9" s="92"/>
      <c r="H9" s="92"/>
      <c r="I9" s="92"/>
      <c r="J9" s="92"/>
    </row>
    <row r="10" spans="2:10" ht="43.5" thickBot="1" x14ac:dyDescent="0.25">
      <c r="B10" s="24"/>
      <c r="C10" s="22" t="s">
        <v>123</v>
      </c>
      <c r="D10" s="22" t="s">
        <v>124</v>
      </c>
      <c r="E10" s="22" t="s">
        <v>125</v>
      </c>
      <c r="F10" s="22" t="s">
        <v>282</v>
      </c>
      <c r="G10" s="20" t="s">
        <v>279</v>
      </c>
      <c r="H10" s="20" t="s">
        <v>283</v>
      </c>
      <c r="I10" s="20" t="s">
        <v>280</v>
      </c>
      <c r="J10" s="20" t="s">
        <v>281</v>
      </c>
    </row>
    <row r="11" spans="2:10" ht="20.100000000000001" customHeight="1" thickBot="1" x14ac:dyDescent="0.25">
      <c r="B11" s="3" t="s">
        <v>198</v>
      </c>
      <c r="C11" s="64">
        <f>'Relación Víctima_Denunciado '!C11/'Relación Víctima_Denunciado '!$L11</f>
        <v>0.22676579925650558</v>
      </c>
      <c r="D11" s="64">
        <f>'Relación Víctima_Denunciado '!D11/'Relación Víctima_Denunciado '!$L11</f>
        <v>0.11152416356877323</v>
      </c>
      <c r="E11" s="64">
        <f>'Relación Víctima_Denunciado '!E11/'Relación Víctima_Denunciado '!$L11</f>
        <v>0.32713754646840149</v>
      </c>
      <c r="F11" s="64">
        <f>'Relación Víctima_Denunciado '!F11/'Relación Víctima_Denunciado '!$L11</f>
        <v>0.33457249070631973</v>
      </c>
      <c r="G11" s="64">
        <f>'Relación Víctima_Denunciado '!H11/'Relación Víctima_Denunciado '!$L11</f>
        <v>0</v>
      </c>
      <c r="H11" s="64">
        <f>('Relación Víctima_Denunciado '!I11/'Relación Víctima_Denunciado '!$L11)</f>
        <v>0</v>
      </c>
      <c r="I11" s="64">
        <f>('Relación Víctima_Denunciado '!J11/'Relación Víctima_Denunciado '!$L11)</f>
        <v>0</v>
      </c>
      <c r="J11" s="64">
        <f>('Relación Víctima_Denunciado '!K11/'Relación Víctima_Denunciado '!$L11)</f>
        <v>0</v>
      </c>
    </row>
    <row r="12" spans="2:10" ht="20.100000000000001" customHeight="1" thickBot="1" x14ac:dyDescent="0.25">
      <c r="B12" s="4" t="s">
        <v>199</v>
      </c>
      <c r="C12" s="64">
        <f>'Relación Víctima_Denunciado '!C12/'Relación Víctima_Denunciado '!$L12</f>
        <v>0.23547400611620795</v>
      </c>
      <c r="D12" s="64">
        <f>'Relación Víctima_Denunciado '!D12/'Relación Víctima_Denunciado '!$L12</f>
        <v>0.14373088685015289</v>
      </c>
      <c r="E12" s="64">
        <f>'Relación Víctima_Denunciado '!E12/'Relación Víctima_Denunciado '!$L12</f>
        <v>0.21406727828746178</v>
      </c>
      <c r="F12" s="64">
        <f>'Relación Víctima_Denunciado '!F12/'Relación Víctima_Denunciado '!$L12</f>
        <v>0.37920489296636084</v>
      </c>
      <c r="G12" s="64">
        <f>'Relación Víctima_Denunciado '!H12/'Relación Víctima_Denunciado '!$L12</f>
        <v>2.7522935779816515E-2</v>
      </c>
      <c r="H12" s="64">
        <f>('Relación Víctima_Denunciado '!I12/'Relación Víctima_Denunciado '!$L12)</f>
        <v>0</v>
      </c>
      <c r="I12" s="64">
        <f>('Relación Víctima_Denunciado '!J12/'Relación Víctima_Denunciado '!$L12)</f>
        <v>0</v>
      </c>
      <c r="J12" s="64">
        <f>('Relación Víctima_Denunciado '!K12/'Relación Víctima_Denunciado '!$L12)</f>
        <v>0</v>
      </c>
    </row>
    <row r="13" spans="2:10" ht="20.100000000000001" customHeight="1" thickBot="1" x14ac:dyDescent="0.25">
      <c r="B13" s="4" t="s">
        <v>200</v>
      </c>
      <c r="C13" s="64">
        <f>'Relación Víctima_Denunciado '!C13/'Relación Víctima_Denunciado '!$L13</f>
        <v>0.24731182795698925</v>
      </c>
      <c r="D13" s="64">
        <f>'Relación Víctima_Denunciado '!D13/'Relación Víctima_Denunciado '!$L13</f>
        <v>6.4516129032258063E-2</v>
      </c>
      <c r="E13" s="64">
        <f>'Relación Víctima_Denunciado '!E13/'Relación Víctima_Denunciado '!$L13</f>
        <v>0.34408602150537637</v>
      </c>
      <c r="F13" s="64">
        <f>'Relación Víctima_Denunciado '!F13/'Relación Víctima_Denunciado '!$L13</f>
        <v>0.34408602150537637</v>
      </c>
      <c r="G13" s="64">
        <f>'Relación Víctima_Denunciado '!H13/'Relación Víctima_Denunciado '!$L13</f>
        <v>0</v>
      </c>
      <c r="H13" s="64">
        <f>('Relación Víctima_Denunciado '!I13/'Relación Víctima_Denunciado '!$L13)</f>
        <v>0</v>
      </c>
      <c r="I13" s="64">
        <f>('Relación Víctima_Denunciado '!J13/'Relación Víctima_Denunciado '!$L13)</f>
        <v>0</v>
      </c>
      <c r="J13" s="64">
        <f>('Relación Víctima_Denunciado '!K13/'Relación Víctima_Denunciado '!$L13)</f>
        <v>0</v>
      </c>
    </row>
    <row r="14" spans="2:10" ht="20.100000000000001" customHeight="1" thickBot="1" x14ac:dyDescent="0.25">
      <c r="B14" s="4" t="s">
        <v>201</v>
      </c>
      <c r="C14" s="64">
        <f>'Relación Víctima_Denunciado '!C14/'Relación Víctima_Denunciado '!$L14</f>
        <v>0.18374558303886926</v>
      </c>
      <c r="D14" s="64">
        <f>'Relación Víctima_Denunciado '!D14/'Relación Víctima_Denunciado '!$L14</f>
        <v>7.4204946996466431E-2</v>
      </c>
      <c r="E14" s="64">
        <f>'Relación Víctima_Denunciado '!E14/'Relación Víctima_Denunciado '!$L14</f>
        <v>0.36749116607773852</v>
      </c>
      <c r="F14" s="64">
        <f>'Relación Víctima_Denunciado '!F14/'Relación Víctima_Denunciado '!$L14</f>
        <v>0.37455830388692579</v>
      </c>
      <c r="G14" s="64">
        <f>'Relación Víctima_Denunciado '!H14/'Relación Víctima_Denunciado '!$L14</f>
        <v>0</v>
      </c>
      <c r="H14" s="64">
        <f>('Relación Víctima_Denunciado '!I14/'Relación Víctima_Denunciado '!$L14)</f>
        <v>0</v>
      </c>
      <c r="I14" s="64">
        <f>('Relación Víctima_Denunciado '!J14/'Relación Víctima_Denunciado '!$L14)</f>
        <v>0</v>
      </c>
      <c r="J14" s="64">
        <f>('Relación Víctima_Denunciado '!K14/'Relación Víctima_Denunciado '!$L14)</f>
        <v>0</v>
      </c>
    </row>
    <row r="15" spans="2:10" ht="20.100000000000001" customHeight="1" thickBot="1" x14ac:dyDescent="0.25">
      <c r="B15" s="4" t="s">
        <v>202</v>
      </c>
      <c r="C15" s="64">
        <f>'Relación Víctima_Denunciado '!C15/'Relación Víctima_Denunciado '!$L15</f>
        <v>5.2910052910052907E-2</v>
      </c>
      <c r="D15" s="64">
        <f>'Relación Víctima_Denunciado '!D15/'Relación Víctima_Denunciado '!$L15</f>
        <v>2.1164021164021163E-2</v>
      </c>
      <c r="E15" s="64">
        <f>'Relación Víctima_Denunciado '!E15/'Relación Víctima_Denunciado '!$L15</f>
        <v>7.407407407407407E-2</v>
      </c>
      <c r="F15" s="64">
        <f>'Relación Víctima_Denunciado '!F15/'Relación Víctima_Denunciado '!$L15</f>
        <v>0.85185185185185186</v>
      </c>
      <c r="G15" s="64">
        <f>'Relación Víctima_Denunciado '!H15/'Relación Víctima_Denunciado '!$L15</f>
        <v>0</v>
      </c>
      <c r="H15" s="64">
        <f>('Relación Víctima_Denunciado '!I15/'Relación Víctima_Denunciado '!$L15)</f>
        <v>0</v>
      </c>
      <c r="I15" s="64">
        <f>('Relación Víctima_Denunciado '!J15/'Relación Víctima_Denunciado '!$L15)</f>
        <v>0</v>
      </c>
      <c r="J15" s="64">
        <f>('Relación Víctima_Denunciado '!K15/'Relación Víctima_Denunciado '!$L15)</f>
        <v>0</v>
      </c>
    </row>
    <row r="16" spans="2:10" ht="20.100000000000001" customHeight="1" thickBot="1" x14ac:dyDescent="0.25">
      <c r="B16" s="4" t="s">
        <v>203</v>
      </c>
      <c r="C16" s="64">
        <f>'Relación Víctima_Denunciado '!C16/'Relación Víctima_Denunciado '!$L16</f>
        <v>0.19148936170212766</v>
      </c>
      <c r="D16" s="64">
        <f>'Relación Víctima_Denunciado '!D16/'Relación Víctima_Denunciado '!$L16</f>
        <v>0.18439716312056736</v>
      </c>
      <c r="E16" s="64">
        <f>'Relación Víctima_Denunciado '!E16/'Relación Víctima_Denunciado '!$L16</f>
        <v>0.20567375886524822</v>
      </c>
      <c r="F16" s="64">
        <f>'Relación Víctima_Denunciado '!F16/'Relación Víctima_Denunciado '!$L16</f>
        <v>0.41843971631205673</v>
      </c>
      <c r="G16" s="64">
        <f>'Relación Víctima_Denunciado '!H16/'Relación Víctima_Denunciado '!$L16</f>
        <v>0</v>
      </c>
      <c r="H16" s="64">
        <f>('Relación Víctima_Denunciado '!I16/'Relación Víctima_Denunciado '!$L16)</f>
        <v>0</v>
      </c>
      <c r="I16" s="64">
        <f>('Relación Víctima_Denunciado '!J16/'Relación Víctima_Denunciado '!$L16)</f>
        <v>0</v>
      </c>
      <c r="J16" s="64">
        <f>('Relación Víctima_Denunciado '!K16/'Relación Víctima_Denunciado '!$L16)</f>
        <v>0</v>
      </c>
    </row>
    <row r="17" spans="2:10" ht="20.100000000000001" customHeight="1" thickBot="1" x14ac:dyDescent="0.25">
      <c r="B17" s="4" t="s">
        <v>204</v>
      </c>
      <c r="C17" s="64">
        <f>'Relación Víctima_Denunciado '!C17/'Relación Víctima_Denunciado '!$L17</f>
        <v>0.17847769028871391</v>
      </c>
      <c r="D17" s="64">
        <f>'Relación Víctima_Denunciado '!D17/'Relación Víctima_Denunciado '!$L17</f>
        <v>0.11548556430446194</v>
      </c>
      <c r="E17" s="64">
        <f>'Relación Víctima_Denunciado '!E17/'Relación Víctima_Denunciado '!$L17</f>
        <v>0.33858267716535434</v>
      </c>
      <c r="F17" s="64">
        <f>'Relación Víctima_Denunciado '!F17/'Relación Víctima_Denunciado '!$L17</f>
        <v>0.36220472440944884</v>
      </c>
      <c r="G17" s="64">
        <f>'Relación Víctima_Denunciado '!H17/'Relación Víctima_Denunciado '!$L17</f>
        <v>5.2493438320209973E-3</v>
      </c>
      <c r="H17" s="64">
        <f>('Relación Víctima_Denunciado '!I17/'Relación Víctima_Denunciado '!$L17)</f>
        <v>0</v>
      </c>
      <c r="I17" s="64">
        <f>('Relación Víctima_Denunciado '!J17/'Relación Víctima_Denunciado '!$L17)</f>
        <v>0</v>
      </c>
      <c r="J17" s="64">
        <f>('Relación Víctima_Denunciado '!K17/'Relación Víctima_Denunciado '!$L17)</f>
        <v>0</v>
      </c>
    </row>
    <row r="18" spans="2:10" ht="20.100000000000001" customHeight="1" thickBot="1" x14ac:dyDescent="0.25">
      <c r="B18" s="4" t="s">
        <v>205</v>
      </c>
      <c r="C18" s="64">
        <f>'Relación Víctima_Denunciado '!C18/'Relación Víctima_Denunciado '!$L18</f>
        <v>0.15176715176715178</v>
      </c>
      <c r="D18" s="64">
        <f>'Relación Víctima_Denunciado '!D18/'Relación Víctima_Denunciado '!$L18</f>
        <v>9.9792099792099798E-2</v>
      </c>
      <c r="E18" s="64">
        <f>'Relación Víctima_Denunciado '!E18/'Relación Víctima_Denunciado '!$L18</f>
        <v>0.27442827442827444</v>
      </c>
      <c r="F18" s="64">
        <f>'Relación Víctima_Denunciado '!F18/'Relación Víctima_Denunciado '!$L18</f>
        <v>0.47401247401247404</v>
      </c>
      <c r="G18" s="64">
        <f>'Relación Víctima_Denunciado '!H18/'Relación Víctima_Denunciado '!$L18</f>
        <v>0</v>
      </c>
      <c r="H18" s="64">
        <f>('Relación Víctima_Denunciado '!I18/'Relación Víctima_Denunciado '!$L18)</f>
        <v>0</v>
      </c>
      <c r="I18" s="64">
        <f>('Relación Víctima_Denunciado '!J18/'Relación Víctima_Denunciado '!$L18)</f>
        <v>0</v>
      </c>
      <c r="J18" s="64">
        <f>('Relación Víctima_Denunciado '!K18/'Relación Víctima_Denunciado '!$L18)</f>
        <v>0</v>
      </c>
    </row>
    <row r="19" spans="2:10" ht="20.100000000000001" customHeight="1" thickBot="1" x14ac:dyDescent="0.25">
      <c r="B19" s="4" t="s">
        <v>206</v>
      </c>
      <c r="C19" s="64">
        <f>'Relación Víctima_Denunciado '!C19/'Relación Víctima_Denunciado '!$L19</f>
        <v>0.125</v>
      </c>
      <c r="D19" s="64">
        <f>'Relación Víctima_Denunciado '!D19/'Relación Víctima_Denunciado '!$L19</f>
        <v>6.25E-2</v>
      </c>
      <c r="E19" s="64">
        <f>'Relación Víctima_Denunciado '!E19/'Relación Víctima_Denunciado '!$L19</f>
        <v>0.27083333333333331</v>
      </c>
      <c r="F19" s="64">
        <f>'Relación Víctima_Denunciado '!F19/'Relación Víctima_Denunciado '!$L19</f>
        <v>0.52083333333333337</v>
      </c>
      <c r="G19" s="64">
        <f>'Relación Víctima_Denunciado '!H19/'Relación Víctima_Denunciado '!$L19</f>
        <v>0</v>
      </c>
      <c r="H19" s="64">
        <f>('Relación Víctima_Denunciado '!I19/'Relación Víctima_Denunciado '!$L19)</f>
        <v>2.0833333333333332E-2</v>
      </c>
      <c r="I19" s="64">
        <f>('Relación Víctima_Denunciado '!J19/'Relación Víctima_Denunciado '!$L19)</f>
        <v>0</v>
      </c>
      <c r="J19" s="64">
        <f>('Relación Víctima_Denunciado '!K19/'Relación Víctima_Denunciado '!$L19)</f>
        <v>0</v>
      </c>
    </row>
    <row r="20" spans="2:10" ht="20.100000000000001" customHeight="1" thickBot="1" x14ac:dyDescent="0.25">
      <c r="B20" s="4" t="s">
        <v>207</v>
      </c>
      <c r="C20" s="64">
        <f>'Relación Víctima_Denunciado '!C20/'Relación Víctima_Denunciado '!$L20</f>
        <v>0.26315789473684209</v>
      </c>
      <c r="D20" s="64">
        <f>'Relación Víctima_Denunciado '!D20/'Relación Víctima_Denunciado '!$L20</f>
        <v>0.15789473684210525</v>
      </c>
      <c r="E20" s="64">
        <f>'Relación Víctima_Denunciado '!E20/'Relación Víctima_Denunciado '!$L20</f>
        <v>0.26315789473684209</v>
      </c>
      <c r="F20" s="64">
        <f>'Relación Víctima_Denunciado '!F20/'Relación Víctima_Denunciado '!$L20</f>
        <v>0.31578947368421051</v>
      </c>
      <c r="G20" s="64">
        <f>'Relación Víctima_Denunciado '!H20/'Relación Víctima_Denunciado '!$L20</f>
        <v>0</v>
      </c>
      <c r="H20" s="64">
        <f>('Relación Víctima_Denunciado '!I20/'Relación Víctima_Denunciado '!$L20)</f>
        <v>0</v>
      </c>
      <c r="I20" s="64">
        <f>('Relación Víctima_Denunciado '!J20/'Relación Víctima_Denunciado '!$L20)</f>
        <v>0</v>
      </c>
      <c r="J20" s="64">
        <f>('Relación Víctima_Denunciado '!K20/'Relación Víctima_Denunciado '!$L20)</f>
        <v>0</v>
      </c>
    </row>
    <row r="21" spans="2:10" ht="20.100000000000001" customHeight="1" thickBot="1" x14ac:dyDescent="0.25">
      <c r="B21" s="4" t="s">
        <v>208</v>
      </c>
      <c r="C21" s="64">
        <f>'Relación Víctima_Denunciado '!C21/'Relación Víctima_Denunciado '!$L21</f>
        <v>0.12837837837837837</v>
      </c>
      <c r="D21" s="64">
        <f>'Relación Víctima_Denunciado '!D21/'Relación Víctima_Denunciado '!$L21</f>
        <v>7.4324324324324328E-2</v>
      </c>
      <c r="E21" s="64">
        <f>'Relación Víctima_Denunciado '!E21/'Relación Víctima_Denunciado '!$L21</f>
        <v>0.43243243243243246</v>
      </c>
      <c r="F21" s="64">
        <f>'Relación Víctima_Denunciado '!F21/'Relación Víctima_Denunciado '!$L21</f>
        <v>0.36486486486486486</v>
      </c>
      <c r="G21" s="64">
        <f>'Relación Víctima_Denunciado '!H21/'Relación Víctima_Denunciado '!$L21</f>
        <v>0</v>
      </c>
      <c r="H21" s="64">
        <f>('Relación Víctima_Denunciado '!I21/'Relación Víctima_Denunciado '!$L21)</f>
        <v>0</v>
      </c>
      <c r="I21" s="64">
        <f>('Relación Víctima_Denunciado '!J21/'Relación Víctima_Denunciado '!$L21)</f>
        <v>0</v>
      </c>
      <c r="J21" s="64">
        <f>('Relación Víctima_Denunciado '!K21/'Relación Víctima_Denunciado '!$L21)</f>
        <v>0</v>
      </c>
    </row>
    <row r="22" spans="2:10" ht="20.100000000000001" customHeight="1" thickBot="1" x14ac:dyDescent="0.25">
      <c r="B22" s="4" t="s">
        <v>209</v>
      </c>
      <c r="C22" s="64">
        <f>'Relación Víctima_Denunciado '!C22/'Relación Víctima_Denunciado '!$L22</f>
        <v>0.28019323671497587</v>
      </c>
      <c r="D22" s="64">
        <f>'Relación Víctima_Denunciado '!D22/'Relación Víctima_Denunciado '!$L22</f>
        <v>0.18840579710144928</v>
      </c>
      <c r="E22" s="64">
        <f>'Relación Víctima_Denunciado '!E22/'Relación Víctima_Denunciado '!$L22</f>
        <v>0.23671497584541062</v>
      </c>
      <c r="F22" s="64">
        <f>'Relación Víctima_Denunciado '!F22/'Relación Víctima_Denunciado '!$L22</f>
        <v>0.27053140096618356</v>
      </c>
      <c r="G22" s="64">
        <f>'Relación Víctima_Denunciado '!H22/'Relación Víctima_Denunciado '!$L22</f>
        <v>1.4492753623188406E-2</v>
      </c>
      <c r="H22" s="64">
        <f>('Relación Víctima_Denunciado '!I22/'Relación Víctima_Denunciado '!$L22)</f>
        <v>9.6618357487922701E-3</v>
      </c>
      <c r="I22" s="64">
        <f>('Relación Víctima_Denunciado '!J22/'Relación Víctima_Denunciado '!$L22)</f>
        <v>0</v>
      </c>
      <c r="J22" s="64">
        <f>('Relación Víctima_Denunciado '!K22/'Relación Víctima_Denunciado '!$L22)</f>
        <v>0</v>
      </c>
    </row>
    <row r="23" spans="2:10" ht="20.100000000000001" customHeight="1" thickBot="1" x14ac:dyDescent="0.25">
      <c r="B23" s="4" t="s">
        <v>210</v>
      </c>
      <c r="C23" s="64">
        <f>'Relación Víctima_Denunciado '!C23/'Relación Víctima_Denunciado '!$L23</f>
        <v>0.18658892128279883</v>
      </c>
      <c r="D23" s="64">
        <f>'Relación Víctima_Denunciado '!D23/'Relación Víctima_Denunciado '!$L23</f>
        <v>0.1457725947521866</v>
      </c>
      <c r="E23" s="64">
        <f>'Relación Víctima_Denunciado '!E23/'Relación Víctima_Denunciado '!$L23</f>
        <v>0.29737609329446063</v>
      </c>
      <c r="F23" s="64">
        <f>'Relación Víctima_Denunciado '!F23/'Relación Víctima_Denunciado '!$L23</f>
        <v>0.37026239067055394</v>
      </c>
      <c r="G23" s="64">
        <f>'Relación Víctima_Denunciado '!H23/'Relación Víctima_Denunciado '!$L23</f>
        <v>0</v>
      </c>
      <c r="H23" s="64">
        <f>('Relación Víctima_Denunciado '!I23/'Relación Víctima_Denunciado '!$L23)</f>
        <v>0</v>
      </c>
      <c r="I23" s="64">
        <f>('Relación Víctima_Denunciado '!J23/'Relación Víctima_Denunciado '!$L23)</f>
        <v>0</v>
      </c>
      <c r="J23" s="64">
        <f>('Relación Víctima_Denunciado '!K23/'Relación Víctima_Denunciado '!$L23)</f>
        <v>0</v>
      </c>
    </row>
    <row r="24" spans="2:10" ht="20.100000000000001" customHeight="1" thickBot="1" x14ac:dyDescent="0.25">
      <c r="B24" s="4" t="s">
        <v>211</v>
      </c>
      <c r="C24" s="64">
        <f>'Relación Víctima_Denunciado '!C24/'Relación Víctima_Denunciado '!$L24</f>
        <v>0.13357400722021662</v>
      </c>
      <c r="D24" s="64">
        <f>'Relación Víctima_Denunciado '!D24/'Relación Víctima_Denunciado '!$L24</f>
        <v>7.5812274368231042E-2</v>
      </c>
      <c r="E24" s="64">
        <f>'Relación Víctima_Denunciado '!E24/'Relación Víctima_Denunciado '!$L24</f>
        <v>0.27436823104693142</v>
      </c>
      <c r="F24" s="64">
        <f>'Relación Víctima_Denunciado '!F24/'Relación Víctima_Denunciado '!$L24</f>
        <v>0.50180505415162457</v>
      </c>
      <c r="G24" s="64">
        <f>'Relación Víctima_Denunciado '!H24/'Relación Víctima_Denunciado '!$L24</f>
        <v>1.444043321299639E-2</v>
      </c>
      <c r="H24" s="64">
        <f>('Relación Víctima_Denunciado '!I24/'Relación Víctima_Denunciado '!$L24)</f>
        <v>0</v>
      </c>
      <c r="I24" s="64">
        <f>('Relación Víctima_Denunciado '!J24/'Relación Víctima_Denunciado '!$L24)</f>
        <v>0</v>
      </c>
      <c r="J24" s="64">
        <f>('Relación Víctima_Denunciado '!K24/'Relación Víctima_Denunciado '!$L24)</f>
        <v>0</v>
      </c>
    </row>
    <row r="25" spans="2:10" ht="20.100000000000001" customHeight="1" thickBot="1" x14ac:dyDescent="0.25">
      <c r="B25" s="4" t="s">
        <v>212</v>
      </c>
      <c r="C25" s="64">
        <f>'Relación Víctima_Denunciado '!C25/'Relación Víctima_Denunciado '!$L25</f>
        <v>0.13502109704641349</v>
      </c>
      <c r="D25" s="64">
        <f>'Relación Víctima_Denunciado '!D25/'Relación Víctima_Denunciado '!$L25</f>
        <v>0.10126582278481013</v>
      </c>
      <c r="E25" s="64">
        <f>'Relación Víctima_Denunciado '!E25/'Relación Víctima_Denunciado '!$L25</f>
        <v>0.27004219409282698</v>
      </c>
      <c r="F25" s="64">
        <f>'Relación Víctima_Denunciado '!F25/'Relación Víctima_Denunciado '!$L25</f>
        <v>0.49367088607594939</v>
      </c>
      <c r="G25" s="64">
        <f>'Relación Víctima_Denunciado '!H25/'Relación Víctima_Denunciado '!$L25</f>
        <v>0</v>
      </c>
      <c r="H25" s="64">
        <f>('Relación Víctima_Denunciado '!I25/'Relación Víctima_Denunciado '!$L25)</f>
        <v>0</v>
      </c>
      <c r="I25" s="64">
        <f>('Relación Víctima_Denunciado '!J25/'Relación Víctima_Denunciado '!$L25)</f>
        <v>0</v>
      </c>
      <c r="J25" s="64">
        <f>('Relación Víctima_Denunciado '!K25/'Relación Víctima_Denunciado '!$L25)</f>
        <v>0</v>
      </c>
    </row>
    <row r="26" spans="2:10" ht="20.100000000000001" customHeight="1" thickBot="1" x14ac:dyDescent="0.25">
      <c r="B26" s="5" t="s">
        <v>213</v>
      </c>
      <c r="C26" s="64">
        <f>'Relación Víctima_Denunciado '!C26/'Relación Víctima_Denunciado '!$L26</f>
        <v>0.10638297872340426</v>
      </c>
      <c r="D26" s="64">
        <f>'Relación Víctima_Denunciado '!D26/'Relación Víctima_Denunciado '!$L26</f>
        <v>8.5106382978723402E-2</v>
      </c>
      <c r="E26" s="64">
        <f>'Relación Víctima_Denunciado '!E26/'Relación Víctima_Denunciado '!$L26</f>
        <v>0.30851063829787234</v>
      </c>
      <c r="F26" s="64">
        <f>'Relación Víctima_Denunciado '!F26/'Relación Víctima_Denunciado '!$L26</f>
        <v>0.48936170212765956</v>
      </c>
      <c r="G26" s="64">
        <f>'Relación Víctima_Denunciado '!H26/'Relación Víctima_Denunciado '!$L26</f>
        <v>0</v>
      </c>
      <c r="H26" s="64">
        <f>('Relación Víctima_Denunciado '!I26/'Relación Víctima_Denunciado '!$L26)</f>
        <v>1.0638297872340425E-2</v>
      </c>
      <c r="I26" s="64">
        <f>('Relación Víctima_Denunciado '!J26/'Relación Víctima_Denunciado '!$L26)</f>
        <v>0</v>
      </c>
      <c r="J26" s="64">
        <f>('Relación Víctima_Denunciado '!K26/'Relación Víctima_Denunciado '!$L26)</f>
        <v>0</v>
      </c>
    </row>
    <row r="27" spans="2:10" ht="20.100000000000001" customHeight="1" thickBot="1" x14ac:dyDescent="0.25">
      <c r="B27" s="6" t="s">
        <v>214</v>
      </c>
      <c r="C27" s="64">
        <f>'Relación Víctima_Denunciado '!C27/'Relación Víctima_Denunciado '!$L27</f>
        <v>0.19230769230769232</v>
      </c>
      <c r="D27" s="64">
        <f>'Relación Víctima_Denunciado '!D27/'Relación Víctima_Denunciado '!$L27</f>
        <v>0.23076923076923078</v>
      </c>
      <c r="E27" s="64">
        <f>'Relación Víctima_Denunciado '!E27/'Relación Víctima_Denunciado '!$L27</f>
        <v>0.23076923076923078</v>
      </c>
      <c r="F27" s="64">
        <f>'Relación Víctima_Denunciado '!F27/'Relación Víctima_Denunciado '!$L27</f>
        <v>0.34615384615384615</v>
      </c>
      <c r="G27" s="64">
        <f>'Relación Víctima_Denunciado '!H27/'Relación Víctima_Denunciado '!$L27</f>
        <v>0</v>
      </c>
      <c r="H27" s="64">
        <f>('Relación Víctima_Denunciado '!I27/'Relación Víctima_Denunciado '!$L27)</f>
        <v>0</v>
      </c>
      <c r="I27" s="64">
        <f>('Relación Víctima_Denunciado '!J27/'Relación Víctima_Denunciado '!$L27)</f>
        <v>0</v>
      </c>
      <c r="J27" s="64">
        <f>('Relación Víctima_Denunciado '!K27/'Relación Víctima_Denunciado '!$L27)</f>
        <v>0</v>
      </c>
    </row>
    <row r="28" spans="2:10" ht="20.100000000000001" customHeight="1" thickBot="1" x14ac:dyDescent="0.25">
      <c r="B28" s="4" t="s">
        <v>215</v>
      </c>
      <c r="C28" s="64">
        <f>'Relación Víctima_Denunciado '!C28/'Relación Víctima_Denunciado '!$L28</f>
        <v>0.11688311688311688</v>
      </c>
      <c r="D28" s="64">
        <f>'Relación Víctima_Denunciado '!D28/'Relación Víctima_Denunciado '!$L28</f>
        <v>9.0909090909090912E-2</v>
      </c>
      <c r="E28" s="64">
        <f>'Relación Víctima_Denunciado '!E28/'Relación Víctima_Denunciado '!$L28</f>
        <v>0.37662337662337664</v>
      </c>
      <c r="F28" s="64">
        <f>'Relación Víctima_Denunciado '!F28/'Relación Víctima_Denunciado '!$L28</f>
        <v>0.41558441558441561</v>
      </c>
      <c r="G28" s="64">
        <f>'Relación Víctima_Denunciado '!H28/'Relación Víctima_Denunciado '!$L28</f>
        <v>0</v>
      </c>
      <c r="H28" s="64">
        <f>('Relación Víctima_Denunciado '!I28/'Relación Víctima_Denunciado '!$L28)</f>
        <v>0</v>
      </c>
      <c r="I28" s="64">
        <f>('Relación Víctima_Denunciado '!J28/'Relación Víctima_Denunciado '!$L28)</f>
        <v>0</v>
      </c>
      <c r="J28" s="64">
        <f>('Relación Víctima_Denunciado '!K28/'Relación Víctima_Denunciado '!$L28)</f>
        <v>0</v>
      </c>
    </row>
    <row r="29" spans="2:10" ht="20.100000000000001" customHeight="1" thickBot="1" x14ac:dyDescent="0.25">
      <c r="B29" s="4" t="s">
        <v>216</v>
      </c>
      <c r="C29" s="64">
        <f>'Relación Víctima_Denunciado '!C29/'Relación Víctima_Denunciado '!$L29</f>
        <v>0.18032786885245902</v>
      </c>
      <c r="D29" s="64">
        <f>'Relación Víctima_Denunciado '!D29/'Relación Víctima_Denunciado '!$L29</f>
        <v>4.9180327868852458E-2</v>
      </c>
      <c r="E29" s="64">
        <f>'Relación Víctima_Denunciado '!E29/'Relación Víctima_Denunciado '!$L29</f>
        <v>0.37704918032786883</v>
      </c>
      <c r="F29" s="64">
        <f>'Relación Víctima_Denunciado '!F29/'Relación Víctima_Denunciado '!$L29</f>
        <v>0.34426229508196721</v>
      </c>
      <c r="G29" s="64">
        <f>'Relación Víctima_Denunciado '!H29/'Relación Víctima_Denunciado '!$L29</f>
        <v>1.6393442622950821E-2</v>
      </c>
      <c r="H29" s="64">
        <f>('Relación Víctima_Denunciado '!I29/'Relación Víctima_Denunciado '!$L29)</f>
        <v>3.2786885245901641E-2</v>
      </c>
      <c r="I29" s="64">
        <f>('Relación Víctima_Denunciado '!J29/'Relación Víctima_Denunciado '!$L29)</f>
        <v>0</v>
      </c>
      <c r="J29" s="64">
        <f>('Relación Víctima_Denunciado '!K29/'Relación Víctima_Denunciado '!$L29)</f>
        <v>0</v>
      </c>
    </row>
    <row r="30" spans="2:10" ht="20.100000000000001" customHeight="1" thickBot="1" x14ac:dyDescent="0.25">
      <c r="B30" s="4" t="s">
        <v>217</v>
      </c>
      <c r="C30" s="64">
        <f>'Relación Víctima_Denunciado '!C30/'Relación Víctima_Denunciado '!$L30</f>
        <v>5.5555555555555552E-2</v>
      </c>
      <c r="D30" s="64">
        <f>'Relación Víctima_Denunciado '!D30/'Relación Víctima_Denunciado '!$L30</f>
        <v>8.3333333333333329E-2</v>
      </c>
      <c r="E30" s="64">
        <f>'Relación Víctima_Denunciado '!E30/'Relación Víctima_Denunciado '!$L30</f>
        <v>0.47222222222222221</v>
      </c>
      <c r="F30" s="64">
        <f>'Relación Víctima_Denunciado '!F30/'Relación Víctima_Denunciado '!$L30</f>
        <v>0.3888888888888889</v>
      </c>
      <c r="G30" s="64">
        <f>'Relación Víctima_Denunciado '!H30/'Relación Víctima_Denunciado '!$L30</f>
        <v>0</v>
      </c>
      <c r="H30" s="64">
        <f>('Relación Víctima_Denunciado '!I30/'Relación Víctima_Denunciado '!$L30)</f>
        <v>0</v>
      </c>
      <c r="I30" s="64">
        <f>('Relación Víctima_Denunciado '!J30/'Relación Víctima_Denunciado '!$L30)</f>
        <v>0</v>
      </c>
      <c r="J30" s="64">
        <f>('Relación Víctima_Denunciado '!K30/'Relación Víctima_Denunciado '!$L30)</f>
        <v>0</v>
      </c>
    </row>
    <row r="31" spans="2:10" ht="20.100000000000001" customHeight="1" thickBot="1" x14ac:dyDescent="0.25">
      <c r="B31" s="4" t="s">
        <v>218</v>
      </c>
      <c r="C31" s="64">
        <f>'Relación Víctima_Denunciado '!C31/'Relación Víctima_Denunciado '!$L31</f>
        <v>0.1111111111111111</v>
      </c>
      <c r="D31" s="64">
        <f>'Relación Víctima_Denunciado '!D31/'Relación Víctima_Denunciado '!$L31</f>
        <v>7.407407407407407E-2</v>
      </c>
      <c r="E31" s="64">
        <f>'Relación Víctima_Denunciado '!E31/'Relación Víctima_Denunciado '!$L31</f>
        <v>7.407407407407407E-2</v>
      </c>
      <c r="F31" s="64">
        <f>'Relación Víctima_Denunciado '!F31/'Relación Víctima_Denunciado '!$L31</f>
        <v>0.7407407407407407</v>
      </c>
      <c r="G31" s="64">
        <f>'Relación Víctima_Denunciado '!H31/'Relación Víctima_Denunciado '!$L31</f>
        <v>0</v>
      </c>
      <c r="H31" s="64">
        <f>('Relación Víctima_Denunciado '!I31/'Relación Víctima_Denunciado '!$L31)</f>
        <v>0</v>
      </c>
      <c r="I31" s="64">
        <f>('Relación Víctima_Denunciado '!J31/'Relación Víctima_Denunciado '!$L31)</f>
        <v>0</v>
      </c>
      <c r="J31" s="64">
        <f>('Relación Víctima_Denunciado '!K31/'Relación Víctima_Denunciado '!$L31)</f>
        <v>0</v>
      </c>
    </row>
    <row r="32" spans="2:10" ht="20.100000000000001" customHeight="1" thickBot="1" x14ac:dyDescent="0.25">
      <c r="B32" s="4" t="s">
        <v>219</v>
      </c>
      <c r="C32" s="64">
        <f>'Relación Víctima_Denunciado '!C32/'Relación Víctima_Denunciado '!$L32</f>
        <v>0.21739130434782608</v>
      </c>
      <c r="D32" s="64">
        <f>'Relación Víctima_Denunciado '!D32/'Relación Víctima_Denunciado '!$L32</f>
        <v>0</v>
      </c>
      <c r="E32" s="64">
        <f>'Relación Víctima_Denunciado '!E32/'Relación Víctima_Denunciado '!$L32</f>
        <v>0.17391304347826086</v>
      </c>
      <c r="F32" s="64">
        <f>'Relación Víctima_Denunciado '!F32/'Relación Víctima_Denunciado '!$L32</f>
        <v>0.60869565217391308</v>
      </c>
      <c r="G32" s="64">
        <f>'Relación Víctima_Denunciado '!H32/'Relación Víctima_Denunciado '!$L32</f>
        <v>0</v>
      </c>
      <c r="H32" s="64">
        <f>('Relación Víctima_Denunciado '!I32/'Relación Víctima_Denunciado '!$L32)</f>
        <v>0</v>
      </c>
      <c r="I32" s="64">
        <f>('Relación Víctima_Denunciado '!J32/'Relación Víctima_Denunciado '!$L32)</f>
        <v>0</v>
      </c>
      <c r="J32" s="64">
        <f>('Relación Víctima_Denunciado '!K32/'Relación Víctima_Denunciado '!$L32)</f>
        <v>0</v>
      </c>
    </row>
    <row r="33" spans="2:10" ht="20.100000000000001" customHeight="1" thickBot="1" x14ac:dyDescent="0.25">
      <c r="B33" s="4" t="s">
        <v>220</v>
      </c>
      <c r="C33" s="64">
        <f>'Relación Víctima_Denunciado '!C33/'Relación Víctima_Denunciado '!$L33</f>
        <v>0.23809523809523808</v>
      </c>
      <c r="D33" s="64">
        <f>'Relación Víctima_Denunciado '!D33/'Relación Víctima_Denunciado '!$L33</f>
        <v>4.7619047619047616E-2</v>
      </c>
      <c r="E33" s="64">
        <f>'Relación Víctima_Denunciado '!E33/'Relación Víctima_Denunciado '!$L33</f>
        <v>0.23809523809523808</v>
      </c>
      <c r="F33" s="64">
        <f>'Relación Víctima_Denunciado '!F33/'Relación Víctima_Denunciado '!$L33</f>
        <v>0.47619047619047616</v>
      </c>
      <c r="G33" s="64">
        <f>'Relación Víctima_Denunciado '!H33/'Relación Víctima_Denunciado '!$L33</f>
        <v>0</v>
      </c>
      <c r="H33" s="64">
        <f>('Relación Víctima_Denunciado '!I33/'Relación Víctima_Denunciado '!$L33)</f>
        <v>0</v>
      </c>
      <c r="I33" s="64">
        <f>('Relación Víctima_Denunciado '!J33/'Relación Víctima_Denunciado '!$L33)</f>
        <v>0</v>
      </c>
      <c r="J33" s="64">
        <f>('Relación Víctima_Denunciado '!K33/'Relación Víctima_Denunciado '!$L33)</f>
        <v>0</v>
      </c>
    </row>
    <row r="34" spans="2:10" ht="20.100000000000001" customHeight="1" thickBot="1" x14ac:dyDescent="0.25">
      <c r="B34" s="4" t="s">
        <v>221</v>
      </c>
      <c r="C34" s="64">
        <f>'Relación Víctima_Denunciado '!C34/'Relación Víctima_Denunciado '!$L34</f>
        <v>0.15151515151515152</v>
      </c>
      <c r="D34" s="64">
        <f>'Relación Víctima_Denunciado '!D34/'Relación Víctima_Denunciado '!$L34</f>
        <v>0.20454545454545456</v>
      </c>
      <c r="E34" s="64">
        <f>'Relación Víctima_Denunciado '!E34/'Relación Víctima_Denunciado '!$L34</f>
        <v>0.25757575757575757</v>
      </c>
      <c r="F34" s="64">
        <f>'Relación Víctima_Denunciado '!F34/'Relación Víctima_Denunciado '!$L34</f>
        <v>0.38636363636363635</v>
      </c>
      <c r="G34" s="64">
        <f>'Relación Víctima_Denunciado '!H34/'Relación Víctima_Denunciado '!$L34</f>
        <v>0</v>
      </c>
      <c r="H34" s="64">
        <f>('Relación Víctima_Denunciado '!I34/'Relación Víctima_Denunciado '!$L34)</f>
        <v>0</v>
      </c>
      <c r="I34" s="64">
        <f>('Relación Víctima_Denunciado '!J34/'Relación Víctima_Denunciado '!$L34)</f>
        <v>0</v>
      </c>
      <c r="J34" s="64">
        <f>('Relación Víctima_Denunciado '!K34/'Relación Víctima_Denunciado '!$L34)</f>
        <v>0</v>
      </c>
    </row>
    <row r="35" spans="2:10" ht="20.100000000000001" customHeight="1" thickBot="1" x14ac:dyDescent="0.25">
      <c r="B35" s="4" t="s">
        <v>222</v>
      </c>
      <c r="C35" s="64">
        <f>'Relación Víctima_Denunciado '!C35/'Relación Víctima_Denunciado '!$L35</f>
        <v>3.8461538461538464E-2</v>
      </c>
      <c r="D35" s="64">
        <f>'Relación Víctima_Denunciado '!D35/'Relación Víctima_Denunciado '!$L35</f>
        <v>0.30769230769230771</v>
      </c>
      <c r="E35" s="64">
        <f>'Relación Víctima_Denunciado '!E35/'Relación Víctima_Denunciado '!$L35</f>
        <v>0.19230769230769232</v>
      </c>
      <c r="F35" s="64">
        <f>'Relación Víctima_Denunciado '!F35/'Relación Víctima_Denunciado '!$L35</f>
        <v>0.46153846153846156</v>
      </c>
      <c r="G35" s="64">
        <f>'Relación Víctima_Denunciado '!H35/'Relación Víctima_Denunciado '!$L35</f>
        <v>0</v>
      </c>
      <c r="H35" s="64">
        <f>('Relación Víctima_Denunciado '!I35/'Relación Víctima_Denunciado '!$L35)</f>
        <v>0</v>
      </c>
      <c r="I35" s="64">
        <f>('Relación Víctima_Denunciado '!J35/'Relación Víctima_Denunciado '!$L35)</f>
        <v>0</v>
      </c>
      <c r="J35" s="64">
        <f>('Relación Víctima_Denunciado '!K35/'Relación Víctima_Denunciado '!$L35)</f>
        <v>0</v>
      </c>
    </row>
    <row r="36" spans="2:10" ht="20.100000000000001" customHeight="1" thickBot="1" x14ac:dyDescent="0.25">
      <c r="B36" s="4" t="s">
        <v>223</v>
      </c>
      <c r="C36" s="64">
        <f>'Relación Víctima_Denunciado '!C36/'Relación Víctima_Denunciado '!$L36</f>
        <v>0.18390804597701149</v>
      </c>
      <c r="D36" s="64">
        <f>'Relación Víctima_Denunciado '!D36/'Relación Víctima_Denunciado '!$L36</f>
        <v>0.11494252873563218</v>
      </c>
      <c r="E36" s="64">
        <f>'Relación Víctima_Denunciado '!E36/'Relación Víctima_Denunciado '!$L36</f>
        <v>0.2413793103448276</v>
      </c>
      <c r="F36" s="64">
        <f>'Relación Víctima_Denunciado '!F36/'Relación Víctima_Denunciado '!$L36</f>
        <v>0.45977011494252873</v>
      </c>
      <c r="G36" s="64">
        <f>'Relación Víctima_Denunciado '!H36/'Relación Víctima_Denunciado '!$L36</f>
        <v>0</v>
      </c>
      <c r="H36" s="64">
        <f>('Relación Víctima_Denunciado '!I36/'Relación Víctima_Denunciado '!$L36)</f>
        <v>0</v>
      </c>
      <c r="I36" s="64">
        <f>('Relación Víctima_Denunciado '!J36/'Relación Víctima_Denunciado '!$L36)</f>
        <v>0</v>
      </c>
      <c r="J36" s="64">
        <f>('Relación Víctima_Denunciado '!K36/'Relación Víctima_Denunciado '!$L36)</f>
        <v>0</v>
      </c>
    </row>
    <row r="37" spans="2:10" ht="20.100000000000001" customHeight="1" thickBot="1" x14ac:dyDescent="0.25">
      <c r="B37" s="4" t="s">
        <v>224</v>
      </c>
      <c r="C37" s="64">
        <f>'Relación Víctima_Denunciado '!C37/'Relación Víctima_Denunciado '!$L37</f>
        <v>0.23423423423423423</v>
      </c>
      <c r="D37" s="64">
        <f>'Relación Víctima_Denunciado '!D37/'Relación Víctima_Denunciado '!$L37</f>
        <v>5.4054054054054057E-2</v>
      </c>
      <c r="E37" s="64">
        <f>'Relación Víctima_Denunciado '!E37/'Relación Víctima_Denunciado '!$L37</f>
        <v>0.46846846846846846</v>
      </c>
      <c r="F37" s="64">
        <f>'Relación Víctima_Denunciado '!F37/'Relación Víctima_Denunciado '!$L37</f>
        <v>0.24324324324324326</v>
      </c>
      <c r="G37" s="64">
        <f>'Relación Víctima_Denunciado '!H37/'Relación Víctima_Denunciado '!$L37</f>
        <v>0</v>
      </c>
      <c r="H37" s="64">
        <f>('Relación Víctima_Denunciado '!I37/'Relación Víctima_Denunciado '!$L37)</f>
        <v>0</v>
      </c>
      <c r="I37" s="64">
        <f>('Relación Víctima_Denunciado '!J37/'Relación Víctima_Denunciado '!$L37)</f>
        <v>0</v>
      </c>
      <c r="J37" s="64">
        <f>('Relación Víctima_Denunciado '!K37/'Relación Víctima_Denunciado '!$L37)</f>
        <v>0</v>
      </c>
    </row>
    <row r="38" spans="2:10" ht="20.100000000000001" customHeight="1" thickBot="1" x14ac:dyDescent="0.25">
      <c r="B38" s="4" t="s">
        <v>225</v>
      </c>
      <c r="C38" s="64">
        <f>'Relación Víctima_Denunciado '!C38/'Relación Víctima_Denunciado '!$L38</f>
        <v>0.13953488372093023</v>
      </c>
      <c r="D38" s="64">
        <f>'Relación Víctima_Denunciado '!D38/'Relación Víctima_Denunciado '!$L38</f>
        <v>0.16279069767441862</v>
      </c>
      <c r="E38" s="64">
        <f>'Relación Víctima_Denunciado '!E38/'Relación Víctima_Denunciado '!$L38</f>
        <v>0.37209302325581395</v>
      </c>
      <c r="F38" s="64">
        <f>'Relación Víctima_Denunciado '!F38/'Relación Víctima_Denunciado '!$L38</f>
        <v>0.32558139534883723</v>
      </c>
      <c r="G38" s="64">
        <f>'Relación Víctima_Denunciado '!H38/'Relación Víctima_Denunciado '!$L38</f>
        <v>0</v>
      </c>
      <c r="H38" s="64">
        <f>('Relación Víctima_Denunciado '!I38/'Relación Víctima_Denunciado '!$L38)</f>
        <v>0</v>
      </c>
      <c r="I38" s="64">
        <f>('Relación Víctima_Denunciado '!J38/'Relación Víctima_Denunciado '!$L38)</f>
        <v>0</v>
      </c>
      <c r="J38" s="64">
        <f>('Relación Víctima_Denunciado '!K38/'Relación Víctima_Denunciado '!$L38)</f>
        <v>0</v>
      </c>
    </row>
    <row r="39" spans="2:10" ht="20.100000000000001" customHeight="1" thickBot="1" x14ac:dyDescent="0.25">
      <c r="B39" s="4" t="s">
        <v>226</v>
      </c>
      <c r="C39" s="64">
        <f>'Relación Víctima_Denunciado '!C39/'Relación Víctima_Denunciado '!$L39</f>
        <v>0.22222222222222221</v>
      </c>
      <c r="D39" s="64">
        <f>'Relación Víctima_Denunciado '!D39/'Relación Víctima_Denunciado '!$L39</f>
        <v>5.5555555555555552E-2</v>
      </c>
      <c r="E39" s="64">
        <f>'Relación Víctima_Denunciado '!E39/'Relación Víctima_Denunciado '!$L39</f>
        <v>0.30555555555555558</v>
      </c>
      <c r="F39" s="64">
        <f>'Relación Víctima_Denunciado '!F39/'Relación Víctima_Denunciado '!$L39</f>
        <v>0.41666666666666669</v>
      </c>
      <c r="G39" s="64">
        <f>'Relación Víctima_Denunciado '!H39/'Relación Víctima_Denunciado '!$L39</f>
        <v>0</v>
      </c>
      <c r="H39" s="64">
        <f>('Relación Víctima_Denunciado '!I39/'Relación Víctima_Denunciado '!$L39)</f>
        <v>0</v>
      </c>
      <c r="I39" s="64">
        <f>('Relación Víctima_Denunciado '!J39/'Relación Víctima_Denunciado '!$L39)</f>
        <v>0</v>
      </c>
      <c r="J39" s="64">
        <f>('Relación Víctima_Denunciado '!K39/'Relación Víctima_Denunciado '!$L39)</f>
        <v>0</v>
      </c>
    </row>
    <row r="40" spans="2:10" ht="20.100000000000001" customHeight="1" thickBot="1" x14ac:dyDescent="0.25">
      <c r="B40" s="4" t="s">
        <v>227</v>
      </c>
      <c r="C40" s="64">
        <f>'Relación Víctima_Denunciado '!C40/'Relación Víctima_Denunciado '!$L40</f>
        <v>0.26050420168067229</v>
      </c>
      <c r="D40" s="64">
        <f>'Relación Víctima_Denunciado '!D40/'Relación Víctima_Denunciado '!$L40</f>
        <v>7.5630252100840331E-2</v>
      </c>
      <c r="E40" s="64">
        <f>'Relación Víctima_Denunciado '!E40/'Relación Víctima_Denunciado '!$L40</f>
        <v>0.37815126050420167</v>
      </c>
      <c r="F40" s="64">
        <f>'Relación Víctima_Denunciado '!F40/'Relación Víctima_Denunciado '!$L40</f>
        <v>0.2857142857142857</v>
      </c>
      <c r="G40" s="64">
        <f>'Relación Víctima_Denunciado '!H40/'Relación Víctima_Denunciado '!$L40</f>
        <v>0</v>
      </c>
      <c r="H40" s="64">
        <f>('Relación Víctima_Denunciado '!I40/'Relación Víctima_Denunciado '!$L40)</f>
        <v>0</v>
      </c>
      <c r="I40" s="64">
        <f>('Relación Víctima_Denunciado '!J40/'Relación Víctima_Denunciado '!$L40)</f>
        <v>0</v>
      </c>
      <c r="J40" s="64">
        <f>('Relación Víctima_Denunciado '!K40/'Relación Víctima_Denunciado '!$L40)</f>
        <v>0</v>
      </c>
    </row>
    <row r="41" spans="2:10" ht="20.100000000000001" customHeight="1" thickBot="1" x14ac:dyDescent="0.25">
      <c r="B41" s="4" t="s">
        <v>228</v>
      </c>
      <c r="C41" s="64">
        <f>'Relación Víctima_Denunciado '!C41/'Relación Víctima_Denunciado '!$L41</f>
        <v>0.17434620174346202</v>
      </c>
      <c r="D41" s="64">
        <f>'Relación Víctima_Denunciado '!D41/'Relación Víctima_Denunciado '!$L41</f>
        <v>0.11207970112079702</v>
      </c>
      <c r="E41" s="64">
        <f>'Relación Víctima_Denunciado '!E41/'Relación Víctima_Denunciado '!$L41</f>
        <v>0.32254047322540474</v>
      </c>
      <c r="F41" s="64">
        <f>'Relación Víctima_Denunciado '!F41/'Relación Víctima_Denunciado '!$L41</f>
        <v>0.38978829389788294</v>
      </c>
      <c r="G41" s="64">
        <f>'Relación Víctima_Denunciado '!H41/'Relación Víctima_Denunciado '!$L41</f>
        <v>1.2453300124533001E-3</v>
      </c>
      <c r="H41" s="64">
        <f>('Relación Víctima_Denunciado '!I41/'Relación Víctima_Denunciado '!$L41)</f>
        <v>0</v>
      </c>
      <c r="I41" s="64">
        <f>('Relación Víctima_Denunciado '!J41/'Relación Víctima_Denunciado '!$L41)</f>
        <v>0</v>
      </c>
      <c r="J41" s="64">
        <f>('Relación Víctima_Denunciado '!K41/'Relación Víctima_Denunciado '!$L41)</f>
        <v>0</v>
      </c>
    </row>
    <row r="42" spans="2:10" ht="20.100000000000001" customHeight="1" thickBot="1" x14ac:dyDescent="0.25">
      <c r="B42" s="4" t="s">
        <v>229</v>
      </c>
      <c r="C42" s="64">
        <f>'Relación Víctima_Denunciado '!C42/'Relación Víctima_Denunciado '!$L42</f>
        <v>0.16</v>
      </c>
      <c r="D42" s="64">
        <f>'Relación Víctima_Denunciado '!D42/'Relación Víctima_Denunciado '!$L42</f>
        <v>0.13333333333333333</v>
      </c>
      <c r="E42" s="64">
        <f>'Relación Víctima_Denunciado '!E42/'Relación Víctima_Denunciado '!$L42</f>
        <v>0.32</v>
      </c>
      <c r="F42" s="64">
        <f>'Relación Víctima_Denunciado '!F42/'Relación Víctima_Denunciado '!$L42</f>
        <v>0.38666666666666666</v>
      </c>
      <c r="G42" s="64">
        <f>'Relación Víctima_Denunciado '!H42/'Relación Víctima_Denunciado '!$L42</f>
        <v>0</v>
      </c>
      <c r="H42" s="64">
        <f>('Relación Víctima_Denunciado '!I42/'Relación Víctima_Denunciado '!$L42)</f>
        <v>0</v>
      </c>
      <c r="I42" s="64">
        <f>('Relación Víctima_Denunciado '!J42/'Relación Víctima_Denunciado '!$L42)</f>
        <v>0</v>
      </c>
      <c r="J42" s="64">
        <f>('Relación Víctima_Denunciado '!K42/'Relación Víctima_Denunciado '!$L42)</f>
        <v>0</v>
      </c>
    </row>
    <row r="43" spans="2:10" ht="20.100000000000001" customHeight="1" thickBot="1" x14ac:dyDescent="0.25">
      <c r="B43" s="4" t="s">
        <v>230</v>
      </c>
      <c r="C43" s="64">
        <f>'Relación Víctima_Denunciado '!C43/'Relación Víctima_Denunciado '!$L43</f>
        <v>0.33</v>
      </c>
      <c r="D43" s="64">
        <f>'Relación Víctima_Denunciado '!D43/'Relación Víctima_Denunciado '!$L43</f>
        <v>0.21</v>
      </c>
      <c r="E43" s="64">
        <f>'Relación Víctima_Denunciado '!E43/'Relación Víctima_Denunciado '!$L43</f>
        <v>7.0000000000000007E-2</v>
      </c>
      <c r="F43" s="64">
        <f>'Relación Víctima_Denunciado '!F43/'Relación Víctima_Denunciado '!$L43</f>
        <v>0.34</v>
      </c>
      <c r="G43" s="64">
        <f>'Relación Víctima_Denunciado '!H43/'Relación Víctima_Denunciado '!$L43</f>
        <v>0.05</v>
      </c>
      <c r="H43" s="64">
        <f>('Relación Víctima_Denunciado '!I43/'Relación Víctima_Denunciado '!$L43)</f>
        <v>0</v>
      </c>
      <c r="I43" s="64">
        <f>('Relación Víctima_Denunciado '!J43/'Relación Víctima_Denunciado '!$L43)</f>
        <v>0</v>
      </c>
      <c r="J43" s="64">
        <f>('Relación Víctima_Denunciado '!K43/'Relación Víctima_Denunciado '!$L43)</f>
        <v>0</v>
      </c>
    </row>
    <row r="44" spans="2:10" ht="20.100000000000001" customHeight="1" thickBot="1" x14ac:dyDescent="0.25">
      <c r="B44" s="4" t="s">
        <v>231</v>
      </c>
      <c r="C44" s="64">
        <f>'Relación Víctima_Denunciado '!C44/'Relación Víctima_Denunciado '!$L44</f>
        <v>0.2</v>
      </c>
      <c r="D44" s="64">
        <f>'Relación Víctima_Denunciado '!D44/'Relación Víctima_Denunciado '!$L44</f>
        <v>7.0967741935483872E-2</v>
      </c>
      <c r="E44" s="64">
        <f>'Relación Víctima_Denunciado '!E44/'Relación Víctima_Denunciado '!$L44</f>
        <v>0.31612903225806449</v>
      </c>
      <c r="F44" s="64">
        <f>'Relación Víctima_Denunciado '!F44/'Relación Víctima_Denunciado '!$L44</f>
        <v>0.41290322580645161</v>
      </c>
      <c r="G44" s="64">
        <f>'Relación Víctima_Denunciado '!H44/'Relación Víctima_Denunciado '!$L44</f>
        <v>0</v>
      </c>
      <c r="H44" s="64">
        <f>('Relación Víctima_Denunciado '!I44/'Relación Víctima_Denunciado '!$L44)</f>
        <v>0</v>
      </c>
      <c r="I44" s="64">
        <f>('Relación Víctima_Denunciado '!J44/'Relación Víctima_Denunciado '!$L44)</f>
        <v>0</v>
      </c>
      <c r="J44" s="64">
        <f>('Relación Víctima_Denunciado '!K44/'Relación Víctima_Denunciado '!$L44)</f>
        <v>0</v>
      </c>
    </row>
    <row r="45" spans="2:10" ht="20.100000000000001" customHeight="1" thickBot="1" x14ac:dyDescent="0.25">
      <c r="B45" s="4" t="s">
        <v>232</v>
      </c>
      <c r="C45" s="64">
        <f>'Relación Víctima_Denunciado '!C45/'Relación Víctima_Denunciado '!$L45</f>
        <v>0.13740458015267176</v>
      </c>
      <c r="D45" s="64">
        <f>'Relación Víctima_Denunciado '!D45/'Relación Víctima_Denunciado '!$L45</f>
        <v>0.23664122137404581</v>
      </c>
      <c r="E45" s="64">
        <f>'Relación Víctima_Denunciado '!E45/'Relación Víctima_Denunciado '!$L45</f>
        <v>0.27099236641221375</v>
      </c>
      <c r="F45" s="64">
        <f>'Relación Víctima_Denunciado '!F45/'Relación Víctima_Denunciado '!$L45</f>
        <v>0.33587786259541985</v>
      </c>
      <c r="G45" s="64">
        <f>'Relación Víctima_Denunciado '!H45/'Relación Víctima_Denunciado '!$L45</f>
        <v>0</v>
      </c>
      <c r="H45" s="64">
        <f>('Relación Víctima_Denunciado '!I45/'Relación Víctima_Denunciado '!$L45)</f>
        <v>0</v>
      </c>
      <c r="I45" s="64">
        <f>('Relación Víctima_Denunciado '!J45/'Relación Víctima_Denunciado '!$L45)</f>
        <v>5.7251908396946565E-3</v>
      </c>
      <c r="J45" s="64">
        <f>('Relación Víctima_Denunciado '!K45/'Relación Víctima_Denunciado '!$L45)</f>
        <v>1.3358778625954198E-2</v>
      </c>
    </row>
    <row r="46" spans="2:10" ht="20.100000000000001" customHeight="1" thickBot="1" x14ac:dyDescent="0.25">
      <c r="B46" s="4" t="s">
        <v>233</v>
      </c>
      <c r="C46" s="64">
        <f>'Relación Víctima_Denunciado '!C46/'Relación Víctima_Denunciado '!$L46</f>
        <v>8.7912087912087919E-2</v>
      </c>
      <c r="D46" s="64">
        <f>'Relación Víctima_Denunciado '!D46/'Relación Víctima_Denunciado '!$L46</f>
        <v>4.3956043956043959E-2</v>
      </c>
      <c r="E46" s="64">
        <f>'Relación Víctima_Denunciado '!E46/'Relación Víctima_Denunciado '!$L46</f>
        <v>0.47252747252747251</v>
      </c>
      <c r="F46" s="64">
        <f>'Relación Víctima_Denunciado '!F46/'Relación Víctima_Denunciado '!$L46</f>
        <v>0.39560439560439559</v>
      </c>
      <c r="G46" s="64">
        <f>'Relación Víctima_Denunciado '!H46/'Relación Víctima_Denunciado '!$L46</f>
        <v>0</v>
      </c>
      <c r="H46" s="64">
        <f>('Relación Víctima_Denunciado '!I46/'Relación Víctima_Denunciado '!$L46)</f>
        <v>0</v>
      </c>
      <c r="I46" s="64">
        <f>('Relación Víctima_Denunciado '!J46/'Relación Víctima_Denunciado '!$L46)</f>
        <v>0</v>
      </c>
      <c r="J46" s="64">
        <f>('Relación Víctima_Denunciado '!K46/'Relación Víctima_Denunciado '!$L46)</f>
        <v>0</v>
      </c>
    </row>
    <row r="47" spans="2:10" ht="20.100000000000001" customHeight="1" thickBot="1" x14ac:dyDescent="0.25">
      <c r="B47" s="4" t="s">
        <v>234</v>
      </c>
      <c r="C47" s="64">
        <f>'Relación Víctima_Denunciado '!C47/'Relación Víctima_Denunciado '!$L47</f>
        <v>0.14226519337016574</v>
      </c>
      <c r="D47" s="64">
        <f>'Relación Víctima_Denunciado '!D47/'Relación Víctima_Denunciado '!$L47</f>
        <v>8.9779005524861885E-2</v>
      </c>
      <c r="E47" s="64">
        <f>'Relación Víctima_Denunciado '!E47/'Relación Víctima_Denunciado '!$L47</f>
        <v>0.31077348066298344</v>
      </c>
      <c r="F47" s="64">
        <f>'Relación Víctima_Denunciado '!F47/'Relación Víctima_Denunciado '!$L47</f>
        <v>0.44613259668508287</v>
      </c>
      <c r="G47" s="64">
        <f>'Relación Víctima_Denunciado '!H47/'Relación Víctima_Denunciado '!$L47</f>
        <v>8.2872928176795577E-3</v>
      </c>
      <c r="H47" s="64">
        <f>('Relación Víctima_Denunciado '!I47/'Relación Víctima_Denunciado '!$L47)</f>
        <v>2.7624309392265192E-3</v>
      </c>
      <c r="I47" s="64">
        <f>('Relación Víctima_Denunciado '!J47/'Relación Víctima_Denunciado '!$L47)</f>
        <v>0</v>
      </c>
      <c r="J47" s="64">
        <f>('Relación Víctima_Denunciado '!K47/'Relación Víctima_Denunciado '!$L47)</f>
        <v>0</v>
      </c>
    </row>
    <row r="48" spans="2:10" ht="20.100000000000001" customHeight="1" thickBot="1" x14ac:dyDescent="0.25">
      <c r="B48" s="4" t="s">
        <v>235</v>
      </c>
      <c r="C48" s="64">
        <f>'Relación Víctima_Denunciado '!C48/'Relación Víctima_Denunciado '!$L48</f>
        <v>0.15625</v>
      </c>
      <c r="D48" s="64">
        <f>'Relación Víctima_Denunciado '!D48/'Relación Víctima_Denunciado '!$L48</f>
        <v>8.59375E-2</v>
      </c>
      <c r="E48" s="64">
        <f>'Relación Víctima_Denunciado '!E48/'Relación Víctima_Denunciado '!$L48</f>
        <v>0.2421875</v>
      </c>
      <c r="F48" s="64">
        <f>'Relación Víctima_Denunciado '!F48/'Relación Víctima_Denunciado '!$L48</f>
        <v>0.46875</v>
      </c>
      <c r="G48" s="64">
        <f>'Relación Víctima_Denunciado '!H48/'Relación Víctima_Denunciado '!$L48</f>
        <v>0</v>
      </c>
      <c r="H48" s="64">
        <f>('Relación Víctima_Denunciado '!I48/'Relación Víctima_Denunciado '!$L48)</f>
        <v>0</v>
      </c>
      <c r="I48" s="64">
        <f>('Relación Víctima_Denunciado '!J48/'Relación Víctima_Denunciado '!$L48)</f>
        <v>2.34375E-2</v>
      </c>
      <c r="J48" s="64">
        <f>('Relación Víctima_Denunciado '!K48/'Relación Víctima_Denunciado '!$L48)</f>
        <v>2.34375E-2</v>
      </c>
    </row>
    <row r="49" spans="2:10" ht="20.100000000000001" customHeight="1" thickBot="1" x14ac:dyDescent="0.25">
      <c r="B49" s="4" t="s">
        <v>236</v>
      </c>
      <c r="C49" s="64">
        <f>'Relación Víctima_Denunciado '!C49/'Relación Víctima_Denunciado '!$L49</f>
        <v>0.14102564102564102</v>
      </c>
      <c r="D49" s="64">
        <f>'Relación Víctima_Denunciado '!D49/'Relación Víctima_Denunciado '!$L49</f>
        <v>0.16666666666666666</v>
      </c>
      <c r="E49" s="64">
        <f>'Relación Víctima_Denunciado '!E49/'Relación Víctima_Denunciado '!$L49</f>
        <v>0.28205128205128205</v>
      </c>
      <c r="F49" s="64">
        <f>'Relación Víctima_Denunciado '!F49/'Relación Víctima_Denunciado '!$L49</f>
        <v>0.41025641025641024</v>
      </c>
      <c r="G49" s="64">
        <f>'Relación Víctima_Denunciado '!H49/'Relación Víctima_Denunciado '!$L49</f>
        <v>0</v>
      </c>
      <c r="H49" s="64">
        <f>('Relación Víctima_Denunciado '!I49/'Relación Víctima_Denunciado '!$L49)</f>
        <v>0</v>
      </c>
      <c r="I49" s="64">
        <f>('Relación Víctima_Denunciado '!J49/'Relación Víctima_Denunciado '!$L49)</f>
        <v>0</v>
      </c>
      <c r="J49" s="64">
        <f>('Relación Víctima_Denunciado '!K49/'Relación Víctima_Denunciado '!$L49)</f>
        <v>0</v>
      </c>
    </row>
    <row r="50" spans="2:10" ht="20.100000000000001" customHeight="1" thickBot="1" x14ac:dyDescent="0.25">
      <c r="B50" s="4" t="s">
        <v>237</v>
      </c>
      <c r="C50" s="64">
        <f>'Relación Víctima_Denunciado '!C50/'Relación Víctima_Denunciado '!$L50</f>
        <v>0.23364485981308411</v>
      </c>
      <c r="D50" s="64">
        <f>'Relación Víctima_Denunciado '!D50/'Relación Víctima_Denunciado '!$L50</f>
        <v>6.5420560747663545E-2</v>
      </c>
      <c r="E50" s="64">
        <f>'Relación Víctima_Denunciado '!E50/'Relación Víctima_Denunciado '!$L50</f>
        <v>0.28504672897196259</v>
      </c>
      <c r="F50" s="64">
        <f>'Relación Víctima_Denunciado '!F50/'Relación Víctima_Denunciado '!$L50</f>
        <v>0.35046728971962615</v>
      </c>
      <c r="G50" s="64">
        <f>'Relación Víctima_Denunciado '!H50/'Relación Víctima_Denunciado '!$L50</f>
        <v>2.336448598130841E-2</v>
      </c>
      <c r="H50" s="64">
        <f>('Relación Víctima_Denunciado '!I50/'Relación Víctima_Denunciado '!$L50)</f>
        <v>1.8691588785046728E-2</v>
      </c>
      <c r="I50" s="64">
        <f>('Relación Víctima_Denunciado '!J50/'Relación Víctima_Denunciado '!$L50)</f>
        <v>0</v>
      </c>
      <c r="J50" s="64">
        <f>('Relación Víctima_Denunciado '!K50/'Relación Víctima_Denunciado '!$L50)</f>
        <v>2.336448598130841E-2</v>
      </c>
    </row>
    <row r="51" spans="2:10" ht="20.100000000000001" customHeight="1" thickBot="1" x14ac:dyDescent="0.25">
      <c r="B51" s="4" t="s">
        <v>238</v>
      </c>
      <c r="C51" s="64">
        <f>'Relación Víctima_Denunciado '!C51/'Relación Víctima_Denunciado '!$L51</f>
        <v>0.17307692307692307</v>
      </c>
      <c r="D51" s="64">
        <f>'Relación Víctima_Denunciado '!D51/'Relación Víctima_Denunciado '!$L51</f>
        <v>3.8461538461538464E-2</v>
      </c>
      <c r="E51" s="64">
        <f>'Relación Víctima_Denunciado '!E51/'Relación Víctima_Denunciado '!$L51</f>
        <v>0.44230769230769229</v>
      </c>
      <c r="F51" s="64">
        <f>'Relación Víctima_Denunciado '!F51/'Relación Víctima_Denunciado '!$L51</f>
        <v>0.34615384615384615</v>
      </c>
      <c r="G51" s="64">
        <f>'Relación Víctima_Denunciado '!H51/'Relación Víctima_Denunciado '!$L51</f>
        <v>0</v>
      </c>
      <c r="H51" s="64">
        <f>('Relación Víctima_Denunciado '!I51/'Relación Víctima_Denunciado '!$L51)</f>
        <v>0</v>
      </c>
      <c r="I51" s="64">
        <f>('Relación Víctima_Denunciado '!J51/'Relación Víctima_Denunciado '!$L51)</f>
        <v>0</v>
      </c>
      <c r="J51" s="64">
        <f>('Relación Víctima_Denunciado '!K51/'Relación Víctima_Denunciado '!$L51)</f>
        <v>0</v>
      </c>
    </row>
    <row r="52" spans="2:10" ht="20.100000000000001" customHeight="1" thickBot="1" x14ac:dyDescent="0.25">
      <c r="B52" s="4" t="s">
        <v>239</v>
      </c>
      <c r="C52" s="64">
        <f>'Relación Víctima_Denunciado '!C52/'Relación Víctima_Denunciado '!$L52</f>
        <v>0.14285714285714285</v>
      </c>
      <c r="D52" s="64">
        <f>'Relación Víctima_Denunciado '!D52/'Relación Víctima_Denunciado '!$L52</f>
        <v>3.5714285714285712E-2</v>
      </c>
      <c r="E52" s="64">
        <f>'Relación Víctima_Denunciado '!E52/'Relación Víctima_Denunciado '!$L52</f>
        <v>0.26785714285714285</v>
      </c>
      <c r="F52" s="64">
        <f>'Relación Víctima_Denunciado '!F52/'Relación Víctima_Denunciado '!$L52</f>
        <v>0.5357142857142857</v>
      </c>
      <c r="G52" s="64">
        <f>'Relación Víctima_Denunciado '!H52/'Relación Víctima_Denunciado '!$L52</f>
        <v>0</v>
      </c>
      <c r="H52" s="64">
        <f>('Relación Víctima_Denunciado '!I52/'Relación Víctima_Denunciado '!$L52)</f>
        <v>0</v>
      </c>
      <c r="I52" s="64">
        <f>('Relación Víctima_Denunciado '!J52/'Relación Víctima_Denunciado '!$L52)</f>
        <v>1.7857142857142856E-2</v>
      </c>
      <c r="J52" s="64">
        <f>('Relación Víctima_Denunciado '!K52/'Relación Víctima_Denunciado '!$L52)</f>
        <v>0</v>
      </c>
    </row>
    <row r="53" spans="2:10" ht="20.100000000000001" customHeight="1" thickBot="1" x14ac:dyDescent="0.25">
      <c r="B53" s="4" t="s">
        <v>240</v>
      </c>
      <c r="C53" s="64">
        <f>'Relación Víctima_Denunciado '!C53/'Relación Víctima_Denunciado '!$L53</f>
        <v>0.13333333333333333</v>
      </c>
      <c r="D53" s="64">
        <f>'Relación Víctima_Denunciado '!D53/'Relación Víctima_Denunciado '!$L53</f>
        <v>0.14666666666666667</v>
      </c>
      <c r="E53" s="64">
        <f>'Relación Víctima_Denunciado '!E53/'Relación Víctima_Denunciado '!$L53</f>
        <v>0.20666666666666667</v>
      </c>
      <c r="F53" s="64">
        <f>'Relación Víctima_Denunciado '!F53/'Relación Víctima_Denunciado '!$L53</f>
        <v>0.47333333333333333</v>
      </c>
      <c r="G53" s="64">
        <f>'Relación Víctima_Denunciado '!H53/'Relación Víctima_Denunciado '!$L53</f>
        <v>0.02</v>
      </c>
      <c r="H53" s="64">
        <f>('Relación Víctima_Denunciado '!I53/'Relación Víctima_Denunciado '!$L53)</f>
        <v>0</v>
      </c>
      <c r="I53" s="64">
        <f>('Relación Víctima_Denunciado '!J53/'Relación Víctima_Denunciado '!$L53)</f>
        <v>6.6666666666666671E-3</v>
      </c>
      <c r="J53" s="64">
        <f>('Relación Víctima_Denunciado '!K53/'Relación Víctima_Denunciado '!$L53)</f>
        <v>1.3333333333333334E-2</v>
      </c>
    </row>
    <row r="54" spans="2:10" ht="20.100000000000001" customHeight="1" thickBot="1" x14ac:dyDescent="0.25">
      <c r="B54" s="4" t="s">
        <v>241</v>
      </c>
      <c r="C54" s="64">
        <f>'Relación Víctima_Denunciado '!C54/'Relación Víctima_Denunciado '!$L54</f>
        <v>0.12020275162925416</v>
      </c>
      <c r="D54" s="64">
        <f>'Relación Víctima_Denunciado '!D54/'Relación Víctima_Denunciado '!$L54</f>
        <v>8.7617668356263584E-2</v>
      </c>
      <c r="E54" s="64">
        <f>'Relación Víctima_Denunciado '!E54/'Relación Víctima_Denunciado '!$L54</f>
        <v>0.34829833454018827</v>
      </c>
      <c r="F54" s="64">
        <f>'Relación Víctima_Denunciado '!F54/'Relación Víctima_Denunciado '!$L54</f>
        <v>0.4395365677045619</v>
      </c>
      <c r="G54" s="64">
        <f>'Relación Víctima_Denunciado '!H54/'Relación Víctima_Denunciado '!$L54</f>
        <v>1.448225923244026E-3</v>
      </c>
      <c r="H54" s="64">
        <f>('Relación Víctima_Denunciado '!I54/'Relación Víctima_Denunciado '!$L54)</f>
        <v>7.2411296162201298E-4</v>
      </c>
      <c r="I54" s="64">
        <f>('Relación Víctima_Denunciado '!J54/'Relación Víctima_Denunciado '!$L54)</f>
        <v>7.2411296162201298E-4</v>
      </c>
      <c r="J54" s="64">
        <f>('Relación Víctima_Denunciado '!K54/'Relación Víctima_Denunciado '!$L54)</f>
        <v>1.448225923244026E-3</v>
      </c>
    </row>
    <row r="55" spans="2:10" ht="20.100000000000001" customHeight="1" thickBot="1" x14ac:dyDescent="0.25">
      <c r="B55" s="4" t="s">
        <v>242</v>
      </c>
      <c r="C55" s="64">
        <f>'Relación Víctima_Denunciado '!C55/'Relación Víctima_Denunciado '!$L55</f>
        <v>0.14898989898989898</v>
      </c>
      <c r="D55" s="64">
        <f>'Relación Víctima_Denunciado '!D55/'Relación Víctima_Denunciado '!$L55</f>
        <v>9.0909090909090912E-2</v>
      </c>
      <c r="E55" s="64">
        <f>'Relación Víctima_Denunciado '!E55/'Relación Víctima_Denunciado '!$L55</f>
        <v>0.34343434343434343</v>
      </c>
      <c r="F55" s="64">
        <f>'Relación Víctima_Denunciado '!F55/'Relación Víctima_Denunciado '!$L55</f>
        <v>0.40909090909090912</v>
      </c>
      <c r="G55" s="64">
        <f>'Relación Víctima_Denunciado '!H55/'Relación Víctima_Denunciado '!$L55</f>
        <v>0</v>
      </c>
      <c r="H55" s="64">
        <f>('Relación Víctima_Denunciado '!I55/'Relación Víctima_Denunciado '!$L55)</f>
        <v>2.5252525252525255E-3</v>
      </c>
      <c r="I55" s="64">
        <f>('Relación Víctima_Denunciado '!J55/'Relación Víctima_Denunciado '!$L55)</f>
        <v>0</v>
      </c>
      <c r="J55" s="64">
        <f>('Relación Víctima_Denunciado '!K55/'Relación Víctima_Denunciado '!$L55)</f>
        <v>5.0505050505050509E-3</v>
      </c>
    </row>
    <row r="56" spans="2:10" ht="20.100000000000001" customHeight="1" thickBot="1" x14ac:dyDescent="0.25">
      <c r="B56" s="4" t="s">
        <v>243</v>
      </c>
      <c r="C56" s="64">
        <f>'Relación Víctima_Denunciado '!C56/'Relación Víctima_Denunciado '!$L56</f>
        <v>0.18</v>
      </c>
      <c r="D56" s="64">
        <f>'Relación Víctima_Denunciado '!D56/'Relación Víctima_Denunciado '!$L56</f>
        <v>0.13</v>
      </c>
      <c r="E56" s="64">
        <f>'Relación Víctima_Denunciado '!E56/'Relación Víctima_Denunciado '!$L56</f>
        <v>0.21</v>
      </c>
      <c r="F56" s="64">
        <f>'Relación Víctima_Denunciado '!F56/'Relación Víctima_Denunciado '!$L56</f>
        <v>0.46</v>
      </c>
      <c r="G56" s="64">
        <f>'Relación Víctima_Denunciado '!H56/'Relación Víctima_Denunciado '!$L56</f>
        <v>0.01</v>
      </c>
      <c r="H56" s="64">
        <f>('Relación Víctima_Denunciado '!I56/'Relación Víctima_Denunciado '!$L56)</f>
        <v>0</v>
      </c>
      <c r="I56" s="64">
        <f>('Relación Víctima_Denunciado '!J56/'Relación Víctima_Denunciado '!$L56)</f>
        <v>0</v>
      </c>
      <c r="J56" s="64">
        <f>('Relación Víctima_Denunciado '!K56/'Relación Víctima_Denunciado '!$L56)</f>
        <v>0.01</v>
      </c>
    </row>
    <row r="57" spans="2:10" ht="20.100000000000001" customHeight="1" thickBot="1" x14ac:dyDescent="0.25">
      <c r="B57" s="4" t="s">
        <v>244</v>
      </c>
      <c r="C57" s="64">
        <f>'Relación Víctima_Denunciado '!C57/'Relación Víctima_Denunciado '!$L57</f>
        <v>9.5238095238095233E-2</v>
      </c>
      <c r="D57" s="64">
        <f>'Relación Víctima_Denunciado '!D57/'Relación Víctima_Denunciado '!$L57</f>
        <v>0.30952380952380953</v>
      </c>
      <c r="E57" s="64">
        <f>'Relación Víctima_Denunciado '!E57/'Relación Víctima_Denunciado '!$L57</f>
        <v>0.14285714285714285</v>
      </c>
      <c r="F57" s="64">
        <f>'Relación Víctima_Denunciado '!F57/'Relación Víctima_Denunciado '!$L57</f>
        <v>0.45238095238095238</v>
      </c>
      <c r="G57" s="64">
        <f>'Relación Víctima_Denunciado '!H57/'Relación Víctima_Denunciado '!$L57</f>
        <v>0</v>
      </c>
      <c r="H57" s="64">
        <f>('Relación Víctima_Denunciado '!I57/'Relación Víctima_Denunciado '!$L57)</f>
        <v>0</v>
      </c>
      <c r="I57" s="64">
        <f>('Relación Víctima_Denunciado '!J57/'Relación Víctima_Denunciado '!$L57)</f>
        <v>0</v>
      </c>
      <c r="J57" s="64">
        <f>('Relación Víctima_Denunciado '!K57/'Relación Víctima_Denunciado '!$L57)</f>
        <v>0</v>
      </c>
    </row>
    <row r="58" spans="2:10" ht="20.100000000000001" customHeight="1" thickBot="1" x14ac:dyDescent="0.25">
      <c r="B58" s="4" t="s">
        <v>270</v>
      </c>
      <c r="C58" s="64">
        <f>'Relación Víctima_Denunciado '!C58/'Relación Víctima_Denunciado '!$L58</f>
        <v>0.23214285714285715</v>
      </c>
      <c r="D58" s="64">
        <f>'Relación Víctima_Denunciado '!D58/'Relación Víctima_Denunciado '!$L58</f>
        <v>0.19642857142857142</v>
      </c>
      <c r="E58" s="64">
        <f>'Relación Víctima_Denunciado '!E58/'Relación Víctima_Denunciado '!$L58</f>
        <v>0.23214285714285715</v>
      </c>
      <c r="F58" s="64">
        <f>'Relación Víctima_Denunciado '!F58/'Relación Víctima_Denunciado '!$L58</f>
        <v>0.3392857142857143</v>
      </c>
      <c r="G58" s="64">
        <f>'Relación Víctima_Denunciado '!H58/'Relación Víctima_Denunciado '!$L58</f>
        <v>0</v>
      </c>
      <c r="H58" s="64">
        <f>('Relación Víctima_Denunciado '!I58/'Relación Víctima_Denunciado '!$L58)</f>
        <v>0</v>
      </c>
      <c r="I58" s="64">
        <f>('Relación Víctima_Denunciado '!J58/'Relación Víctima_Denunciado '!$L58)</f>
        <v>0</v>
      </c>
      <c r="J58" s="64">
        <f>('Relación Víctima_Denunciado '!K58/'Relación Víctima_Denunciado '!$L58)</f>
        <v>0</v>
      </c>
    </row>
    <row r="59" spans="2:10" ht="20.100000000000001" customHeight="1" thickBot="1" x14ac:dyDescent="0.25">
      <c r="B59" s="4" t="s">
        <v>246</v>
      </c>
      <c r="C59" s="64">
        <f>'Relación Víctima_Denunciado '!C59/'Relación Víctima_Denunciado '!$L59</f>
        <v>0.05</v>
      </c>
      <c r="D59" s="64">
        <f>'Relación Víctima_Denunciado '!D59/'Relación Víctima_Denunciado '!$L59</f>
        <v>4.3749999999999997E-2</v>
      </c>
      <c r="E59" s="64">
        <f>'Relación Víctima_Denunciado '!E59/'Relación Víctima_Denunciado '!$L59</f>
        <v>0.23749999999999999</v>
      </c>
      <c r="F59" s="64">
        <f>'Relación Víctima_Denunciado '!F59/'Relación Víctima_Denunciado '!$L59</f>
        <v>0.66249999999999998</v>
      </c>
      <c r="G59" s="64">
        <f>'Relación Víctima_Denunciado '!H59/'Relación Víctima_Denunciado '!$L59</f>
        <v>0</v>
      </c>
      <c r="H59" s="64">
        <f>('Relación Víctima_Denunciado '!I59/'Relación Víctima_Denunciado '!$L59)</f>
        <v>6.2500000000000003E-3</v>
      </c>
      <c r="I59" s="64">
        <f>('Relación Víctima_Denunciado '!J59/'Relación Víctima_Denunciado '!$L59)</f>
        <v>0</v>
      </c>
      <c r="J59" s="64">
        <f>('Relación Víctima_Denunciado '!K59/'Relación Víctima_Denunciado '!$L59)</f>
        <v>0</v>
      </c>
    </row>
    <row r="60" spans="2:10" ht="20.100000000000001" customHeight="1" thickBot="1" x14ac:dyDescent="0.25">
      <c r="B60" s="4" t="s">
        <v>247</v>
      </c>
      <c r="C60" s="65">
        <f>'Relación Víctima_Denunciado '!C60/'Relación Víctima_Denunciado '!$L60</f>
        <v>0.25</v>
      </c>
      <c r="D60" s="65">
        <f>'Relación Víctima_Denunciado '!D60/'Relación Víctima_Denunciado '!$L60</f>
        <v>4.6875E-2</v>
      </c>
      <c r="E60" s="65">
        <f>'Relación Víctima_Denunciado '!E60/'Relación Víctima_Denunciado '!$L60</f>
        <v>0.359375</v>
      </c>
      <c r="F60" s="65">
        <f>'Relación Víctima_Denunciado '!F60/'Relación Víctima_Denunciado '!$L60</f>
        <v>0.234375</v>
      </c>
      <c r="G60" s="64">
        <f>'Relación Víctima_Denunciado '!H60/'Relación Víctima_Denunciado '!$L60</f>
        <v>9.375E-2</v>
      </c>
      <c r="H60" s="64">
        <f>('Relación Víctima_Denunciado '!I60/'Relación Víctima_Denunciado '!$L60)</f>
        <v>0</v>
      </c>
      <c r="I60" s="64">
        <f>('Relación Víctima_Denunciado '!J60/'Relación Víctima_Denunciado '!$L60)</f>
        <v>0</v>
      </c>
      <c r="J60" s="64">
        <f>('Relación Víctima_Denunciado '!K60/'Relación Víctima_Denunciado '!$L60)</f>
        <v>1.5625E-2</v>
      </c>
    </row>
    <row r="61" spans="2:10" ht="20.100000000000001" customHeight="1" thickBot="1" x14ac:dyDescent="0.25">
      <c r="B61" s="7" t="s">
        <v>22</v>
      </c>
      <c r="C61" s="32">
        <f>'Relación Víctima_Denunciado '!C61/'Relación Víctima_Denunciado '!$L61</f>
        <v>0.16176170038830984</v>
      </c>
      <c r="D61" s="32">
        <f>'Relación Víctima_Denunciado '!D61/'Relación Víctima_Denunciado '!$L61</f>
        <v>0.11025955446556306</v>
      </c>
      <c r="E61" s="32">
        <f>'Relación Víctima_Denunciado '!E61/'Relación Víctima_Denunciado '!$L61</f>
        <v>0.3008379317392193</v>
      </c>
      <c r="F61" s="32">
        <f>'Relación Víctima_Denunciado '!F61/'Relación Víctima_Denunciado '!$L61</f>
        <v>0.41743306764765992</v>
      </c>
      <c r="G61" s="32">
        <f>'Relación Víctima_Denunciado '!H61/'Relación Víctima_Denunciado '!$L61</f>
        <v>4.904966278356836E-3</v>
      </c>
      <c r="H61" s="32">
        <f>('Relación Víctima_Denunciado '!I61/'Relación Víctima_Denunciado '!$L61)</f>
        <v>1.5328019619865114E-3</v>
      </c>
      <c r="I61" s="32">
        <f>('Relación Víctima_Denunciado '!J61/'Relación Víctima_Denunciado '!$L61)</f>
        <v>9.1968117719190676E-4</v>
      </c>
      <c r="J61" s="32">
        <f>('Relación Víctima_Denunciado '!K61/'Relación Víctima_Denunciado '!$L61)</f>
        <v>2.3502963417126508E-3</v>
      </c>
    </row>
    <row r="63" spans="2:10" x14ac:dyDescent="0.2">
      <c r="C63" s="49"/>
    </row>
  </sheetData>
  <mergeCells count="1">
    <mergeCell ref="C9:J9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9:Z65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16" width="15" customWidth="1"/>
    <col min="17" max="17" width="14.125" bestFit="1" customWidth="1"/>
    <col min="18" max="19" width="15" hidden="1" customWidth="1"/>
    <col min="20" max="26" width="15" customWidth="1"/>
  </cols>
  <sheetData>
    <row r="9" spans="2:26" ht="48.2" customHeight="1" x14ac:dyDescent="0.2">
      <c r="B9" s="10"/>
      <c r="C9" s="95" t="s">
        <v>126</v>
      </c>
      <c r="D9" s="95" t="s">
        <v>127</v>
      </c>
      <c r="E9" s="95" t="s">
        <v>128</v>
      </c>
      <c r="F9" s="95" t="s">
        <v>294</v>
      </c>
      <c r="G9" s="95" t="s">
        <v>129</v>
      </c>
      <c r="H9" s="95" t="s">
        <v>151</v>
      </c>
      <c r="I9" s="95" t="s">
        <v>130</v>
      </c>
      <c r="J9" s="95" t="s">
        <v>131</v>
      </c>
      <c r="K9" s="96"/>
      <c r="L9" s="96"/>
      <c r="M9" s="95" t="s">
        <v>132</v>
      </c>
      <c r="N9" s="95" t="s">
        <v>133</v>
      </c>
      <c r="O9" s="95" t="s">
        <v>134</v>
      </c>
      <c r="P9" s="96" t="s">
        <v>135</v>
      </c>
      <c r="Q9" s="96" t="s">
        <v>136</v>
      </c>
      <c r="R9" s="95" t="s">
        <v>137</v>
      </c>
      <c r="S9" s="95" t="s">
        <v>138</v>
      </c>
      <c r="T9" s="95" t="s">
        <v>139</v>
      </c>
      <c r="U9" s="95" t="s">
        <v>140</v>
      </c>
      <c r="V9" s="95" t="s">
        <v>141</v>
      </c>
      <c r="W9" s="95" t="s">
        <v>142</v>
      </c>
      <c r="X9" s="95" t="s">
        <v>143</v>
      </c>
      <c r="Y9" s="95" t="s">
        <v>144</v>
      </c>
      <c r="Z9" s="95" t="s">
        <v>145</v>
      </c>
    </row>
    <row r="10" spans="2:26" ht="73.5" customHeight="1" thickBot="1" x14ac:dyDescent="0.25">
      <c r="B10" s="10"/>
      <c r="C10" s="95"/>
      <c r="D10" s="95"/>
      <c r="E10" s="95"/>
      <c r="F10" s="95"/>
      <c r="G10" s="95"/>
      <c r="H10" s="95"/>
      <c r="I10" s="95"/>
      <c r="J10" s="26" t="s">
        <v>146</v>
      </c>
      <c r="K10" s="26" t="s">
        <v>147</v>
      </c>
      <c r="L10" s="26" t="s">
        <v>148</v>
      </c>
      <c r="M10" s="95"/>
      <c r="N10" s="95"/>
      <c r="O10" s="26" t="s">
        <v>35</v>
      </c>
      <c r="P10" s="26" t="s">
        <v>149</v>
      </c>
      <c r="Q10" s="26" t="s">
        <v>150</v>
      </c>
      <c r="R10" s="95"/>
      <c r="S10" s="95"/>
      <c r="T10" s="95"/>
      <c r="U10" s="95"/>
      <c r="V10" s="95"/>
      <c r="W10" s="95"/>
      <c r="X10" s="95"/>
      <c r="Y10" s="95"/>
      <c r="Z10" s="95"/>
    </row>
    <row r="11" spans="2:26" ht="20.100000000000001" customHeight="1" thickBot="1" x14ac:dyDescent="0.25">
      <c r="B11" s="3" t="s">
        <v>198</v>
      </c>
      <c r="C11" s="18">
        <v>1056</v>
      </c>
      <c r="D11" s="18">
        <v>450</v>
      </c>
      <c r="E11" s="18">
        <v>606</v>
      </c>
      <c r="F11" s="18">
        <v>0</v>
      </c>
      <c r="G11" s="18">
        <v>1073</v>
      </c>
      <c r="H11" s="18">
        <v>1</v>
      </c>
      <c r="I11" s="18">
        <v>0</v>
      </c>
      <c r="J11" s="18">
        <v>927</v>
      </c>
      <c r="K11" s="18">
        <v>11</v>
      </c>
      <c r="L11" s="18">
        <v>101</v>
      </c>
      <c r="M11" s="18">
        <v>33</v>
      </c>
      <c r="N11" s="18">
        <v>0</v>
      </c>
      <c r="O11" s="18">
        <v>12</v>
      </c>
      <c r="P11" s="18">
        <v>9</v>
      </c>
      <c r="Q11" s="18">
        <v>3</v>
      </c>
      <c r="R11" s="18">
        <v>740534</v>
      </c>
      <c r="S11" s="18">
        <v>362479</v>
      </c>
      <c r="T11" s="51">
        <f t="shared" ref="T11" si="0">+(G11/R11)*10000</f>
        <v>14.489544031739259</v>
      </c>
      <c r="U11" s="51">
        <f t="shared" ref="U11" si="1">+(G11/S11)*10000</f>
        <v>29.601714857964183</v>
      </c>
      <c r="V11" s="51">
        <f t="shared" ref="V11:V42" si="2">+(C11/S11)*10000</f>
        <v>29.132722171491313</v>
      </c>
      <c r="W11" s="52">
        <f t="shared" ref="W11" si="3">+O11/G11</f>
        <v>1.1183597390493943E-2</v>
      </c>
      <c r="X11" s="52">
        <f t="shared" ref="X11:X42" si="4">O11/C11</f>
        <v>1.1363636363636364E-2</v>
      </c>
      <c r="Y11" s="52">
        <f>'Órdenes y Medidas'!C14/'Denuncias-Renuncias'!G11</f>
        <v>0.2506989748369059</v>
      </c>
      <c r="Z11" s="52">
        <f>'Órdenes y Medidas'!C14/'Denuncias-Renuncias'!C11</f>
        <v>0.25473484848484851</v>
      </c>
    </row>
    <row r="12" spans="2:26" ht="20.100000000000001" customHeight="1" thickBot="1" x14ac:dyDescent="0.25">
      <c r="B12" s="4" t="s">
        <v>199</v>
      </c>
      <c r="C12" s="19">
        <v>1174</v>
      </c>
      <c r="D12" s="19">
        <v>1053</v>
      </c>
      <c r="E12" s="19">
        <v>121</v>
      </c>
      <c r="F12" s="19">
        <v>9</v>
      </c>
      <c r="G12" s="19">
        <v>1298</v>
      </c>
      <c r="H12" s="19">
        <v>13</v>
      </c>
      <c r="I12" s="19">
        <v>0</v>
      </c>
      <c r="J12" s="19">
        <v>957</v>
      </c>
      <c r="K12" s="19">
        <v>7</v>
      </c>
      <c r="L12" s="19">
        <v>34</v>
      </c>
      <c r="M12" s="19">
        <v>65</v>
      </c>
      <c r="N12" s="19">
        <v>222</v>
      </c>
      <c r="O12" s="19">
        <v>139</v>
      </c>
      <c r="P12" s="19">
        <v>119</v>
      </c>
      <c r="Q12" s="19">
        <v>20</v>
      </c>
      <c r="R12" s="19">
        <v>1329898</v>
      </c>
      <c r="S12" s="19">
        <v>673724</v>
      </c>
      <c r="T12" s="51">
        <f t="shared" ref="T12:T60" si="5">+(G12/R12)*10000</f>
        <v>9.7601470187939228</v>
      </c>
      <c r="U12" s="51">
        <f t="shared" ref="U12:U60" si="6">+(G12/S12)*10000</f>
        <v>19.26604959894556</v>
      </c>
      <c r="V12" s="51">
        <f t="shared" si="2"/>
        <v>17.425533304439206</v>
      </c>
      <c r="W12" s="52">
        <f t="shared" ref="W12:W60" si="7">+O12/G12</f>
        <v>0.10708782742681047</v>
      </c>
      <c r="X12" s="52">
        <f t="shared" si="4"/>
        <v>0.11839863713798977</v>
      </c>
      <c r="Y12" s="52">
        <f>'Órdenes y Medidas'!C15/'Denuncias-Renuncias'!G12</f>
        <v>0.24499229583975346</v>
      </c>
      <c r="Z12" s="52">
        <f>'Órdenes y Medidas'!C15/'Denuncias-Renuncias'!C12</f>
        <v>0.27086882453151617</v>
      </c>
    </row>
    <row r="13" spans="2:26" ht="20.100000000000001" customHeight="1" thickBot="1" x14ac:dyDescent="0.25">
      <c r="B13" s="4" t="s">
        <v>200</v>
      </c>
      <c r="C13" s="19">
        <v>704</v>
      </c>
      <c r="D13" s="19">
        <v>625</v>
      </c>
      <c r="E13" s="19">
        <v>79</v>
      </c>
      <c r="F13" s="19">
        <v>0</v>
      </c>
      <c r="G13" s="19">
        <v>704</v>
      </c>
      <c r="H13" s="19">
        <v>5</v>
      </c>
      <c r="I13" s="19">
        <v>0</v>
      </c>
      <c r="J13" s="19">
        <v>548</v>
      </c>
      <c r="K13" s="19">
        <v>4</v>
      </c>
      <c r="L13" s="19">
        <v>46</v>
      </c>
      <c r="M13" s="19">
        <v>101</v>
      </c>
      <c r="N13" s="19">
        <v>0</v>
      </c>
      <c r="O13" s="19">
        <v>29</v>
      </c>
      <c r="P13" s="19">
        <v>24</v>
      </c>
      <c r="Q13" s="19">
        <v>5</v>
      </c>
      <c r="R13" s="19">
        <v>772464</v>
      </c>
      <c r="S13" s="19">
        <v>394171</v>
      </c>
      <c r="T13" s="51">
        <f t="shared" si="5"/>
        <v>9.1136933242196392</v>
      </c>
      <c r="U13" s="51">
        <f t="shared" si="6"/>
        <v>17.860268766601298</v>
      </c>
      <c r="V13" s="51">
        <f t="shared" si="2"/>
        <v>17.860268766601298</v>
      </c>
      <c r="W13" s="52">
        <f t="shared" si="7"/>
        <v>4.1193181818181816E-2</v>
      </c>
      <c r="X13" s="52">
        <f t="shared" si="4"/>
        <v>4.1193181818181816E-2</v>
      </c>
      <c r="Y13" s="52">
        <f>'Órdenes y Medidas'!C16/'Denuncias-Renuncias'!G13</f>
        <v>0.13210227272727273</v>
      </c>
      <c r="Z13" s="52">
        <f>'Órdenes y Medidas'!C16/'Denuncias-Renuncias'!C13</f>
        <v>0.13210227272727273</v>
      </c>
    </row>
    <row r="14" spans="2:26" ht="20.100000000000001" customHeight="1" thickBot="1" x14ac:dyDescent="0.25">
      <c r="B14" s="4" t="s">
        <v>201</v>
      </c>
      <c r="C14" s="19">
        <v>1102</v>
      </c>
      <c r="D14" s="19">
        <v>957</v>
      </c>
      <c r="E14" s="19">
        <v>145</v>
      </c>
      <c r="F14" s="19">
        <v>0</v>
      </c>
      <c r="G14" s="19">
        <v>1332</v>
      </c>
      <c r="H14" s="19">
        <v>1</v>
      </c>
      <c r="I14" s="19">
        <v>0</v>
      </c>
      <c r="J14" s="19">
        <v>876</v>
      </c>
      <c r="K14" s="19">
        <v>15</v>
      </c>
      <c r="L14" s="19">
        <v>123</v>
      </c>
      <c r="M14" s="19">
        <v>108</v>
      </c>
      <c r="N14" s="19">
        <v>209</v>
      </c>
      <c r="O14" s="19">
        <v>32</v>
      </c>
      <c r="P14" s="19">
        <v>23</v>
      </c>
      <c r="Q14" s="19">
        <v>9</v>
      </c>
      <c r="R14" s="19">
        <v>921987</v>
      </c>
      <c r="S14" s="19">
        <v>467825</v>
      </c>
      <c r="T14" s="51">
        <f t="shared" si="5"/>
        <v>14.447058364163487</v>
      </c>
      <c r="U14" s="51">
        <f t="shared" si="6"/>
        <v>28.472185111954257</v>
      </c>
      <c r="V14" s="51">
        <f t="shared" si="2"/>
        <v>23.555816811842035</v>
      </c>
      <c r="W14" s="52">
        <f t="shared" si="7"/>
        <v>2.4024024024024024E-2</v>
      </c>
      <c r="X14" s="52">
        <f t="shared" si="4"/>
        <v>2.9038112522686024E-2</v>
      </c>
      <c r="Y14" s="52">
        <f>'Órdenes y Medidas'!C17/'Denuncias-Renuncias'!G14</f>
        <v>0.21246246246246248</v>
      </c>
      <c r="Z14" s="52">
        <f>'Órdenes y Medidas'!C17/'Denuncias-Renuncias'!C14</f>
        <v>0.25680580762250454</v>
      </c>
    </row>
    <row r="15" spans="2:26" ht="20.100000000000001" customHeight="1" thickBot="1" x14ac:dyDescent="0.25">
      <c r="B15" s="4" t="s">
        <v>202</v>
      </c>
      <c r="C15" s="19">
        <v>638</v>
      </c>
      <c r="D15" s="19">
        <v>449</v>
      </c>
      <c r="E15" s="19">
        <v>189</v>
      </c>
      <c r="F15" s="19">
        <v>0</v>
      </c>
      <c r="G15" s="19">
        <v>638</v>
      </c>
      <c r="H15" s="19">
        <v>2</v>
      </c>
      <c r="I15" s="19">
        <v>0</v>
      </c>
      <c r="J15" s="19">
        <v>565</v>
      </c>
      <c r="K15" s="19">
        <v>1</v>
      </c>
      <c r="L15" s="19">
        <v>33</v>
      </c>
      <c r="M15" s="19">
        <v>29</v>
      </c>
      <c r="N15" s="19">
        <v>8</v>
      </c>
      <c r="O15" s="19">
        <v>21</v>
      </c>
      <c r="P15" s="19">
        <v>6</v>
      </c>
      <c r="Q15" s="19">
        <v>15</v>
      </c>
      <c r="R15" s="19">
        <v>528763</v>
      </c>
      <c r="S15" s="19">
        <v>266527</v>
      </c>
      <c r="T15" s="51">
        <f t="shared" si="5"/>
        <v>12.065897197799393</v>
      </c>
      <c r="U15" s="51">
        <f t="shared" si="6"/>
        <v>23.937537285153098</v>
      </c>
      <c r="V15" s="51">
        <f t="shared" si="2"/>
        <v>23.937537285153098</v>
      </c>
      <c r="W15" s="52">
        <f t="shared" si="7"/>
        <v>3.2915360501567396E-2</v>
      </c>
      <c r="X15" s="52">
        <f t="shared" si="4"/>
        <v>3.2915360501567396E-2</v>
      </c>
      <c r="Y15" s="52">
        <f>'Órdenes y Medidas'!C18/'Denuncias-Renuncias'!G15</f>
        <v>0.29623824451410657</v>
      </c>
      <c r="Z15" s="52">
        <f>'Órdenes y Medidas'!C18/'Denuncias-Renuncias'!C15</f>
        <v>0.29623824451410657</v>
      </c>
    </row>
    <row r="16" spans="2:26" ht="20.100000000000001" customHeight="1" thickBot="1" x14ac:dyDescent="0.25">
      <c r="B16" s="4" t="s">
        <v>203</v>
      </c>
      <c r="C16" s="19">
        <v>558</v>
      </c>
      <c r="D16" s="19">
        <v>509</v>
      </c>
      <c r="E16" s="19">
        <v>49</v>
      </c>
      <c r="F16" s="19">
        <v>0</v>
      </c>
      <c r="G16" s="19">
        <v>566</v>
      </c>
      <c r="H16" s="19">
        <v>3</v>
      </c>
      <c r="I16" s="19">
        <v>1</v>
      </c>
      <c r="J16" s="19">
        <v>471</v>
      </c>
      <c r="K16" s="19">
        <v>5</v>
      </c>
      <c r="L16" s="19">
        <v>35</v>
      </c>
      <c r="M16" s="19">
        <v>23</v>
      </c>
      <c r="N16" s="19">
        <v>28</v>
      </c>
      <c r="O16" s="19">
        <v>42</v>
      </c>
      <c r="P16" s="19">
        <v>36</v>
      </c>
      <c r="Q16" s="19">
        <v>6</v>
      </c>
      <c r="R16" s="19">
        <v>623761</v>
      </c>
      <c r="S16" s="19">
        <v>315026</v>
      </c>
      <c r="T16" s="51">
        <f t="shared" si="5"/>
        <v>9.0739882743550808</v>
      </c>
      <c r="U16" s="51">
        <f t="shared" si="6"/>
        <v>17.966770996679639</v>
      </c>
      <c r="V16" s="51">
        <f t="shared" si="2"/>
        <v>17.71282370344035</v>
      </c>
      <c r="W16" s="52">
        <f t="shared" si="7"/>
        <v>7.4204946996466431E-2</v>
      </c>
      <c r="X16" s="52">
        <f t="shared" si="4"/>
        <v>7.5268817204301078E-2</v>
      </c>
      <c r="Y16" s="52">
        <f>'Órdenes y Medidas'!C19/'Denuncias-Renuncias'!G16</f>
        <v>0.24911660777385158</v>
      </c>
      <c r="Z16" s="52">
        <f>'Órdenes y Medidas'!C19/'Denuncias-Renuncias'!C16</f>
        <v>0.25268817204301075</v>
      </c>
    </row>
    <row r="17" spans="2:26" ht="20.100000000000001" customHeight="1" thickBot="1" x14ac:dyDescent="0.25">
      <c r="B17" s="4" t="s">
        <v>204</v>
      </c>
      <c r="C17" s="19">
        <v>2164</v>
      </c>
      <c r="D17" s="19">
        <v>1263</v>
      </c>
      <c r="E17" s="19">
        <v>901</v>
      </c>
      <c r="F17" s="19">
        <v>2</v>
      </c>
      <c r="G17" s="19">
        <v>2164</v>
      </c>
      <c r="H17" s="19">
        <v>19</v>
      </c>
      <c r="I17" s="19">
        <v>5</v>
      </c>
      <c r="J17" s="19">
        <v>1515</v>
      </c>
      <c r="K17" s="19">
        <v>10</v>
      </c>
      <c r="L17" s="19">
        <v>507</v>
      </c>
      <c r="M17" s="19">
        <v>89</v>
      </c>
      <c r="N17" s="19">
        <v>19</v>
      </c>
      <c r="O17" s="19">
        <v>265</v>
      </c>
      <c r="P17" s="19">
        <v>133</v>
      </c>
      <c r="Q17" s="19">
        <v>132</v>
      </c>
      <c r="R17" s="19">
        <v>1802674</v>
      </c>
      <c r="S17" s="19">
        <v>919196</v>
      </c>
      <c r="T17" s="51">
        <f t="shared" si="5"/>
        <v>12.004389035399633</v>
      </c>
      <c r="U17" s="51">
        <f t="shared" si="6"/>
        <v>23.542313064895843</v>
      </c>
      <c r="V17" s="51">
        <f t="shared" si="2"/>
        <v>23.542313064895843</v>
      </c>
      <c r="W17" s="52">
        <f t="shared" si="7"/>
        <v>0.12245841035120147</v>
      </c>
      <c r="X17" s="52">
        <f t="shared" si="4"/>
        <v>0.12245841035120147</v>
      </c>
      <c r="Y17" s="52">
        <f>'Órdenes y Medidas'!C20/'Denuncias-Renuncias'!G17</f>
        <v>0.17513863216266173</v>
      </c>
      <c r="Z17" s="52">
        <f>'Órdenes y Medidas'!C20/'Denuncias-Renuncias'!C17</f>
        <v>0.17513863216266173</v>
      </c>
    </row>
    <row r="18" spans="2:26" ht="20.100000000000001" customHeight="1" thickBot="1" x14ac:dyDescent="0.25">
      <c r="B18" s="4" t="s">
        <v>205</v>
      </c>
      <c r="C18" s="19">
        <v>1865</v>
      </c>
      <c r="D18" s="19">
        <v>1567</v>
      </c>
      <c r="E18" s="19">
        <v>298</v>
      </c>
      <c r="F18" s="19">
        <v>6</v>
      </c>
      <c r="G18" s="19">
        <v>1865</v>
      </c>
      <c r="H18" s="19">
        <v>16</v>
      </c>
      <c r="I18" s="19">
        <v>0</v>
      </c>
      <c r="J18" s="19">
        <v>1395</v>
      </c>
      <c r="K18" s="19">
        <v>9</v>
      </c>
      <c r="L18" s="19">
        <v>261</v>
      </c>
      <c r="M18" s="19">
        <v>180</v>
      </c>
      <c r="N18" s="19">
        <v>4</v>
      </c>
      <c r="O18" s="19">
        <v>200</v>
      </c>
      <c r="P18" s="19">
        <v>156</v>
      </c>
      <c r="Q18" s="19">
        <v>44</v>
      </c>
      <c r="R18" s="19">
        <v>1948393</v>
      </c>
      <c r="S18" s="19">
        <v>997014</v>
      </c>
      <c r="T18" s="51">
        <f t="shared" si="5"/>
        <v>9.571990866319064</v>
      </c>
      <c r="U18" s="51">
        <f t="shared" si="6"/>
        <v>18.705855685075637</v>
      </c>
      <c r="V18" s="51">
        <f t="shared" si="2"/>
        <v>18.705855685075637</v>
      </c>
      <c r="W18" s="52">
        <f t="shared" si="7"/>
        <v>0.10723860589812333</v>
      </c>
      <c r="X18" s="52">
        <f t="shared" si="4"/>
        <v>0.10723860589812333</v>
      </c>
      <c r="Y18" s="52">
        <f>'Órdenes y Medidas'!C21/'Denuncias-Renuncias'!G18</f>
        <v>0.25790884718498658</v>
      </c>
      <c r="Z18" s="52">
        <f>'Órdenes y Medidas'!C21/'Denuncias-Renuncias'!C18</f>
        <v>0.25790884718498658</v>
      </c>
    </row>
    <row r="19" spans="2:26" ht="20.100000000000001" customHeight="1" thickBot="1" x14ac:dyDescent="0.25">
      <c r="B19" s="4" t="s">
        <v>206</v>
      </c>
      <c r="C19" s="19">
        <v>134</v>
      </c>
      <c r="D19" s="19">
        <v>88</v>
      </c>
      <c r="E19" s="19">
        <v>46</v>
      </c>
      <c r="F19" s="19">
        <v>1</v>
      </c>
      <c r="G19" s="19">
        <v>135</v>
      </c>
      <c r="H19" s="19">
        <v>0</v>
      </c>
      <c r="I19" s="19">
        <v>0</v>
      </c>
      <c r="J19" s="19">
        <v>107</v>
      </c>
      <c r="K19" s="19">
        <v>10</v>
      </c>
      <c r="L19" s="19">
        <v>12</v>
      </c>
      <c r="M19" s="19">
        <v>4</v>
      </c>
      <c r="N19" s="19">
        <v>2</v>
      </c>
      <c r="O19" s="19">
        <v>2</v>
      </c>
      <c r="P19" s="19">
        <v>2</v>
      </c>
      <c r="Q19" s="19">
        <v>0</v>
      </c>
      <c r="R19" s="19">
        <v>225456</v>
      </c>
      <c r="S19" s="19">
        <v>111085</v>
      </c>
      <c r="T19" s="51">
        <f t="shared" si="5"/>
        <v>5.9878645944219722</v>
      </c>
      <c r="U19" s="51">
        <f t="shared" si="6"/>
        <v>12.152855921141468</v>
      </c>
      <c r="V19" s="51">
        <f t="shared" si="2"/>
        <v>12.062834766170051</v>
      </c>
      <c r="W19" s="52">
        <f t="shared" si="7"/>
        <v>1.4814814814814815E-2</v>
      </c>
      <c r="X19" s="52">
        <f t="shared" si="4"/>
        <v>1.4925373134328358E-2</v>
      </c>
      <c r="Y19" s="52">
        <f>'Órdenes y Medidas'!C22/'Denuncias-Renuncias'!G19</f>
        <v>0.34814814814814815</v>
      </c>
      <c r="Z19" s="52">
        <f>'Órdenes y Medidas'!C22/'Denuncias-Renuncias'!C19</f>
        <v>0.35074626865671643</v>
      </c>
    </row>
    <row r="20" spans="2:26" ht="20.100000000000001" customHeight="1" thickBot="1" x14ac:dyDescent="0.25">
      <c r="B20" s="4" t="s">
        <v>207</v>
      </c>
      <c r="C20" s="19">
        <v>68</v>
      </c>
      <c r="D20" s="19">
        <v>46</v>
      </c>
      <c r="E20" s="19">
        <v>22</v>
      </c>
      <c r="F20" s="19">
        <v>0</v>
      </c>
      <c r="G20" s="19">
        <v>68</v>
      </c>
      <c r="H20" s="19">
        <v>0</v>
      </c>
      <c r="I20" s="19">
        <v>0</v>
      </c>
      <c r="J20" s="19">
        <v>59</v>
      </c>
      <c r="K20" s="19">
        <v>1</v>
      </c>
      <c r="L20" s="19">
        <v>3</v>
      </c>
      <c r="M20" s="19">
        <v>3</v>
      </c>
      <c r="N20" s="19">
        <v>2</v>
      </c>
      <c r="O20" s="19">
        <v>0</v>
      </c>
      <c r="P20" s="19">
        <v>0</v>
      </c>
      <c r="Q20" s="19">
        <v>0</v>
      </c>
      <c r="R20" s="19">
        <v>134421</v>
      </c>
      <c r="S20" s="19">
        <v>66214</v>
      </c>
      <c r="T20" s="51">
        <f t="shared" si="5"/>
        <v>5.0587333824328038</v>
      </c>
      <c r="U20" s="51">
        <f t="shared" si="6"/>
        <v>10.269731476726976</v>
      </c>
      <c r="V20" s="51">
        <f t="shared" si="2"/>
        <v>10.269731476726976</v>
      </c>
      <c r="W20" s="52">
        <f t="shared" si="7"/>
        <v>0</v>
      </c>
      <c r="X20" s="52">
        <f t="shared" si="4"/>
        <v>0</v>
      </c>
      <c r="Y20" s="52">
        <f>'Órdenes y Medidas'!C23/'Denuncias-Renuncias'!G20</f>
        <v>0.27941176470588236</v>
      </c>
      <c r="Z20" s="52">
        <f>'Órdenes y Medidas'!C23/'Denuncias-Renuncias'!C20</f>
        <v>0.27941176470588236</v>
      </c>
    </row>
    <row r="21" spans="2:26" ht="20.100000000000001" customHeight="1" thickBot="1" x14ac:dyDescent="0.25">
      <c r="B21" s="4" t="s">
        <v>208</v>
      </c>
      <c r="C21" s="19">
        <v>830</v>
      </c>
      <c r="D21" s="19">
        <v>475</v>
      </c>
      <c r="E21" s="19">
        <v>355</v>
      </c>
      <c r="F21" s="19">
        <v>3</v>
      </c>
      <c r="G21" s="19">
        <v>931</v>
      </c>
      <c r="H21" s="19">
        <v>6</v>
      </c>
      <c r="I21" s="19">
        <v>1</v>
      </c>
      <c r="J21" s="19">
        <v>578</v>
      </c>
      <c r="K21" s="19">
        <v>34</v>
      </c>
      <c r="L21" s="19">
        <v>206</v>
      </c>
      <c r="M21" s="19">
        <v>103</v>
      </c>
      <c r="N21" s="19">
        <v>3</v>
      </c>
      <c r="O21" s="19">
        <v>210</v>
      </c>
      <c r="P21" s="19">
        <v>103</v>
      </c>
      <c r="Q21" s="19">
        <v>107</v>
      </c>
      <c r="R21" s="19">
        <v>966438</v>
      </c>
      <c r="S21" s="19">
        <v>493540</v>
      </c>
      <c r="T21" s="51">
        <f t="shared" si="5"/>
        <v>9.633313259619344</v>
      </c>
      <c r="U21" s="51">
        <f t="shared" si="6"/>
        <v>18.863719252745472</v>
      </c>
      <c r="V21" s="51">
        <f t="shared" si="2"/>
        <v>16.817279247882645</v>
      </c>
      <c r="W21" s="52">
        <f t="shared" si="7"/>
        <v>0.22556390977443608</v>
      </c>
      <c r="X21" s="52">
        <f t="shared" si="4"/>
        <v>0.25301204819277107</v>
      </c>
      <c r="Y21" s="52">
        <f>'Órdenes y Medidas'!C24/'Denuncias-Renuncias'!G21</f>
        <v>0.15896885069817401</v>
      </c>
      <c r="Z21" s="52">
        <f>'Órdenes y Medidas'!C24/'Denuncias-Renuncias'!C21</f>
        <v>0.1783132530120482</v>
      </c>
    </row>
    <row r="22" spans="2:26" ht="20.100000000000001" customHeight="1" thickBot="1" x14ac:dyDescent="0.25">
      <c r="B22" s="4" t="s">
        <v>209</v>
      </c>
      <c r="C22" s="19">
        <v>807</v>
      </c>
      <c r="D22" s="19">
        <v>621</v>
      </c>
      <c r="E22" s="19">
        <v>186</v>
      </c>
      <c r="F22" s="19">
        <v>8</v>
      </c>
      <c r="G22" s="19">
        <v>810</v>
      </c>
      <c r="H22" s="19">
        <v>4</v>
      </c>
      <c r="I22" s="19">
        <v>1</v>
      </c>
      <c r="J22" s="19">
        <v>524</v>
      </c>
      <c r="K22" s="19">
        <v>17</v>
      </c>
      <c r="L22" s="19">
        <v>125</v>
      </c>
      <c r="M22" s="19">
        <v>102</v>
      </c>
      <c r="N22" s="19">
        <v>37</v>
      </c>
      <c r="O22" s="19">
        <v>117</v>
      </c>
      <c r="P22" s="19">
        <v>90</v>
      </c>
      <c r="Q22" s="19">
        <v>27</v>
      </c>
      <c r="R22" s="19">
        <v>1004686</v>
      </c>
      <c r="S22" s="19">
        <v>525552</v>
      </c>
      <c r="T22" s="51">
        <f t="shared" si="5"/>
        <v>8.0622204350413966</v>
      </c>
      <c r="U22" s="51">
        <f t="shared" si="6"/>
        <v>15.412366426157641</v>
      </c>
      <c r="V22" s="51">
        <f t="shared" si="2"/>
        <v>15.355283587542242</v>
      </c>
      <c r="W22" s="52">
        <f t="shared" si="7"/>
        <v>0.14444444444444443</v>
      </c>
      <c r="X22" s="52">
        <f t="shared" si="4"/>
        <v>0.1449814126394052</v>
      </c>
      <c r="Y22" s="52">
        <f>'Órdenes y Medidas'!C25/'Denuncias-Renuncias'!G22</f>
        <v>0.24938271604938272</v>
      </c>
      <c r="Z22" s="52">
        <f>'Órdenes y Medidas'!C25/'Denuncias-Renuncias'!C22</f>
        <v>0.2503097893432466</v>
      </c>
    </row>
    <row r="23" spans="2:26" ht="20.100000000000001" customHeight="1" thickBot="1" x14ac:dyDescent="0.25">
      <c r="B23" s="4" t="s">
        <v>210</v>
      </c>
      <c r="C23" s="19">
        <v>1457</v>
      </c>
      <c r="D23" s="19">
        <v>790</v>
      </c>
      <c r="E23" s="19">
        <v>667</v>
      </c>
      <c r="F23" s="19">
        <v>3</v>
      </c>
      <c r="G23" s="19">
        <v>1610</v>
      </c>
      <c r="H23" s="19">
        <v>35</v>
      </c>
      <c r="I23" s="19">
        <v>5</v>
      </c>
      <c r="J23" s="19">
        <v>1068</v>
      </c>
      <c r="K23" s="19">
        <v>72</v>
      </c>
      <c r="L23" s="19">
        <v>235</v>
      </c>
      <c r="M23" s="19">
        <v>182</v>
      </c>
      <c r="N23" s="19">
        <v>13</v>
      </c>
      <c r="O23" s="19">
        <v>309</v>
      </c>
      <c r="P23" s="19">
        <v>180</v>
      </c>
      <c r="Q23" s="19">
        <v>129</v>
      </c>
      <c r="R23" s="19">
        <v>1176659</v>
      </c>
      <c r="S23" s="19">
        <v>590963</v>
      </c>
      <c r="T23" s="51">
        <f t="shared" si="5"/>
        <v>13.682808698186985</v>
      </c>
      <c r="U23" s="51">
        <f t="shared" si="6"/>
        <v>27.243668385330384</v>
      </c>
      <c r="V23" s="51">
        <f t="shared" si="2"/>
        <v>24.654673812066068</v>
      </c>
      <c r="W23" s="52">
        <f t="shared" si="7"/>
        <v>0.19192546583850931</v>
      </c>
      <c r="X23" s="52">
        <f t="shared" si="4"/>
        <v>0.21207961564859301</v>
      </c>
      <c r="Y23" s="52">
        <f>'Órdenes y Medidas'!C26/'Denuncias-Renuncias'!G23</f>
        <v>0.21304347826086956</v>
      </c>
      <c r="Z23" s="52">
        <f>'Órdenes y Medidas'!C26/'Denuncias-Renuncias'!C23</f>
        <v>0.2354152367879204</v>
      </c>
    </row>
    <row r="24" spans="2:26" ht="20.100000000000001" customHeight="1" thickBot="1" x14ac:dyDescent="0.25">
      <c r="B24" s="4" t="s">
        <v>211</v>
      </c>
      <c r="C24" s="19">
        <v>1551</v>
      </c>
      <c r="D24" s="19">
        <v>1210</v>
      </c>
      <c r="E24" s="19">
        <v>341</v>
      </c>
      <c r="F24" s="19">
        <v>11</v>
      </c>
      <c r="G24" s="19">
        <v>1551</v>
      </c>
      <c r="H24" s="19">
        <v>8</v>
      </c>
      <c r="I24" s="19">
        <v>2</v>
      </c>
      <c r="J24" s="19">
        <v>1001</v>
      </c>
      <c r="K24" s="19">
        <v>21</v>
      </c>
      <c r="L24" s="19">
        <v>190</v>
      </c>
      <c r="M24" s="19">
        <v>296</v>
      </c>
      <c r="N24" s="19">
        <v>33</v>
      </c>
      <c r="O24" s="19">
        <v>149</v>
      </c>
      <c r="P24" s="19">
        <v>96</v>
      </c>
      <c r="Q24" s="19">
        <v>53</v>
      </c>
      <c r="R24" s="19">
        <v>1129395</v>
      </c>
      <c r="S24" s="19">
        <v>568431</v>
      </c>
      <c r="T24" s="51">
        <f t="shared" si="5"/>
        <v>13.733016349461439</v>
      </c>
      <c r="U24" s="51">
        <f t="shared" si="6"/>
        <v>27.285633612522894</v>
      </c>
      <c r="V24" s="51">
        <f t="shared" si="2"/>
        <v>27.285633612522894</v>
      </c>
      <c r="W24" s="52">
        <f t="shared" si="7"/>
        <v>9.6067053513862022E-2</v>
      </c>
      <c r="X24" s="52">
        <f t="shared" si="4"/>
        <v>9.6067053513862022E-2</v>
      </c>
      <c r="Y24" s="52">
        <f>'Órdenes y Medidas'!C27/'Denuncias-Renuncias'!G24</f>
        <v>0.1760154738878143</v>
      </c>
      <c r="Z24" s="52">
        <f>'Órdenes y Medidas'!C27/'Denuncias-Renuncias'!C24</f>
        <v>0.1760154738878143</v>
      </c>
    </row>
    <row r="25" spans="2:26" ht="20.100000000000001" customHeight="1" thickBot="1" x14ac:dyDescent="0.25">
      <c r="B25" s="4" t="s">
        <v>212</v>
      </c>
      <c r="C25" s="19">
        <v>1113</v>
      </c>
      <c r="D25" s="19">
        <v>828</v>
      </c>
      <c r="E25" s="19">
        <v>285</v>
      </c>
      <c r="F25" s="19">
        <v>0</v>
      </c>
      <c r="G25" s="19">
        <v>1113</v>
      </c>
      <c r="H25" s="19">
        <v>18</v>
      </c>
      <c r="I25" s="19">
        <v>1</v>
      </c>
      <c r="J25" s="19">
        <v>760</v>
      </c>
      <c r="K25" s="19">
        <v>7</v>
      </c>
      <c r="L25" s="19">
        <v>198</v>
      </c>
      <c r="M25" s="19">
        <v>83</v>
      </c>
      <c r="N25" s="19">
        <v>46</v>
      </c>
      <c r="O25" s="19">
        <v>199</v>
      </c>
      <c r="P25" s="19">
        <v>101</v>
      </c>
      <c r="Q25" s="19">
        <v>98</v>
      </c>
      <c r="R25" s="19">
        <v>1048306</v>
      </c>
      <c r="S25" s="19">
        <v>533855</v>
      </c>
      <c r="T25" s="51">
        <f t="shared" si="5"/>
        <v>10.617128968068485</v>
      </c>
      <c r="U25" s="51">
        <f t="shared" si="6"/>
        <v>20.848357700124566</v>
      </c>
      <c r="V25" s="51">
        <f t="shared" si="2"/>
        <v>20.848357700124566</v>
      </c>
      <c r="W25" s="52">
        <f t="shared" si="7"/>
        <v>0.17879604672057503</v>
      </c>
      <c r="X25" s="52">
        <f t="shared" si="4"/>
        <v>0.17879604672057503</v>
      </c>
      <c r="Y25" s="52">
        <f>'Órdenes y Medidas'!C28/'Denuncias-Renuncias'!G25</f>
        <v>0.21293800539083557</v>
      </c>
      <c r="Z25" s="52">
        <f>'Órdenes y Medidas'!C28/'Denuncias-Renuncias'!C25</f>
        <v>0.21293800539083557</v>
      </c>
    </row>
    <row r="26" spans="2:26" ht="20.100000000000001" customHeight="1" thickBot="1" x14ac:dyDescent="0.25">
      <c r="B26" s="5" t="s">
        <v>213</v>
      </c>
      <c r="C26" s="27">
        <v>554</v>
      </c>
      <c r="D26" s="27">
        <v>438</v>
      </c>
      <c r="E26" s="27">
        <v>116</v>
      </c>
      <c r="F26" s="27">
        <v>1</v>
      </c>
      <c r="G26" s="27">
        <v>579</v>
      </c>
      <c r="H26" s="27">
        <v>4</v>
      </c>
      <c r="I26" s="27">
        <v>0</v>
      </c>
      <c r="J26" s="27">
        <v>293</v>
      </c>
      <c r="K26" s="27">
        <v>24</v>
      </c>
      <c r="L26" s="27">
        <v>71</v>
      </c>
      <c r="M26" s="27">
        <v>28</v>
      </c>
      <c r="N26" s="27">
        <v>159</v>
      </c>
      <c r="O26" s="27">
        <v>75</v>
      </c>
      <c r="P26" s="27">
        <v>56</v>
      </c>
      <c r="Q26" s="27">
        <v>19</v>
      </c>
      <c r="R26" s="27">
        <v>585402</v>
      </c>
      <c r="S26" s="27">
        <v>301684</v>
      </c>
      <c r="T26" s="51">
        <f t="shared" si="5"/>
        <v>9.8906392530261265</v>
      </c>
      <c r="U26" s="51">
        <f t="shared" si="6"/>
        <v>19.192267405629732</v>
      </c>
      <c r="V26" s="51">
        <f t="shared" si="2"/>
        <v>18.363585738719983</v>
      </c>
      <c r="W26" s="52">
        <f t="shared" si="7"/>
        <v>0.12953367875647667</v>
      </c>
      <c r="X26" s="52">
        <f t="shared" si="4"/>
        <v>0.13537906137184116</v>
      </c>
      <c r="Y26" s="52">
        <f>'Órdenes y Medidas'!C29/'Denuncias-Renuncias'!G26</f>
        <v>0.16062176165803108</v>
      </c>
      <c r="Z26" s="52">
        <f>'Órdenes y Medidas'!C29/'Denuncias-Renuncias'!C26</f>
        <v>0.16787003610108303</v>
      </c>
    </row>
    <row r="27" spans="2:26" ht="20.100000000000001" customHeight="1" thickBot="1" x14ac:dyDescent="0.25">
      <c r="B27" s="6" t="s">
        <v>214</v>
      </c>
      <c r="C27" s="29">
        <v>117</v>
      </c>
      <c r="D27" s="29">
        <v>87</v>
      </c>
      <c r="E27" s="29">
        <v>30</v>
      </c>
      <c r="F27" s="29">
        <v>0</v>
      </c>
      <c r="G27" s="29">
        <v>117</v>
      </c>
      <c r="H27" s="29">
        <v>0</v>
      </c>
      <c r="I27" s="29">
        <v>0</v>
      </c>
      <c r="J27" s="29">
        <v>92</v>
      </c>
      <c r="K27" s="29">
        <v>0</v>
      </c>
      <c r="L27" s="29">
        <v>20</v>
      </c>
      <c r="M27" s="29">
        <v>5</v>
      </c>
      <c r="N27" s="29">
        <v>0</v>
      </c>
      <c r="O27" s="29">
        <v>2</v>
      </c>
      <c r="P27" s="29">
        <v>2</v>
      </c>
      <c r="Q27" s="29">
        <v>0</v>
      </c>
      <c r="R27" s="29">
        <v>158140</v>
      </c>
      <c r="S27" s="29">
        <v>78698</v>
      </c>
      <c r="T27" s="51">
        <f t="shared" si="5"/>
        <v>7.3985076514480843</v>
      </c>
      <c r="U27" s="51">
        <f t="shared" si="6"/>
        <v>14.866959770260998</v>
      </c>
      <c r="V27" s="51">
        <f t="shared" si="2"/>
        <v>14.866959770260998</v>
      </c>
      <c r="W27" s="52">
        <f t="shared" si="7"/>
        <v>1.7094017094017096E-2</v>
      </c>
      <c r="X27" s="52">
        <f t="shared" si="4"/>
        <v>1.7094017094017096E-2</v>
      </c>
      <c r="Y27" s="52">
        <f>'Órdenes y Medidas'!C30/'Denuncias-Renuncias'!G27</f>
        <v>0.22222222222222221</v>
      </c>
      <c r="Z27" s="52">
        <f>'Órdenes y Medidas'!C30/'Denuncias-Renuncias'!C27</f>
        <v>0.22222222222222221</v>
      </c>
    </row>
    <row r="28" spans="2:26" ht="20.100000000000001" customHeight="1" thickBot="1" x14ac:dyDescent="0.25">
      <c r="B28" s="4" t="s">
        <v>215</v>
      </c>
      <c r="C28" s="29">
        <v>254</v>
      </c>
      <c r="D28" s="29">
        <v>141</v>
      </c>
      <c r="E28" s="29">
        <v>113</v>
      </c>
      <c r="F28" s="29">
        <v>0</v>
      </c>
      <c r="G28" s="29">
        <v>254</v>
      </c>
      <c r="H28" s="29">
        <v>0</v>
      </c>
      <c r="I28" s="29">
        <v>0</v>
      </c>
      <c r="J28" s="29">
        <v>199</v>
      </c>
      <c r="K28" s="29">
        <v>11</v>
      </c>
      <c r="L28" s="29">
        <v>37</v>
      </c>
      <c r="M28" s="29">
        <v>6</v>
      </c>
      <c r="N28" s="29">
        <v>1</v>
      </c>
      <c r="O28" s="29">
        <v>53</v>
      </c>
      <c r="P28" s="29">
        <v>31</v>
      </c>
      <c r="Q28" s="29">
        <v>22</v>
      </c>
      <c r="R28" s="29">
        <v>355045</v>
      </c>
      <c r="S28" s="29">
        <v>177566</v>
      </c>
      <c r="T28" s="51">
        <f t="shared" si="5"/>
        <v>7.1540227295131604</v>
      </c>
      <c r="U28" s="51">
        <f t="shared" si="6"/>
        <v>14.304540283612853</v>
      </c>
      <c r="V28" s="51">
        <f t="shared" si="2"/>
        <v>14.304540283612853</v>
      </c>
      <c r="W28" s="52">
        <f t="shared" si="7"/>
        <v>0.20866141732283464</v>
      </c>
      <c r="X28" s="52">
        <f t="shared" si="4"/>
        <v>0.20866141732283464</v>
      </c>
      <c r="Y28" s="52">
        <f>'Órdenes y Medidas'!C31/'Denuncias-Renuncias'!G28</f>
        <v>0.30314960629921262</v>
      </c>
      <c r="Z28" s="52">
        <f>'Órdenes y Medidas'!C31/'Denuncias-Renuncias'!C28</f>
        <v>0.30314960629921262</v>
      </c>
    </row>
    <row r="29" spans="2:26" ht="20.100000000000001" customHeight="1" thickBot="1" x14ac:dyDescent="0.25">
      <c r="B29" s="4" t="s">
        <v>216</v>
      </c>
      <c r="C29" s="28">
        <v>280</v>
      </c>
      <c r="D29" s="28">
        <v>229</v>
      </c>
      <c r="E29" s="28">
        <v>51</v>
      </c>
      <c r="F29" s="28">
        <v>4</v>
      </c>
      <c r="G29" s="28">
        <v>280</v>
      </c>
      <c r="H29" s="28">
        <v>0</v>
      </c>
      <c r="I29" s="28">
        <v>0</v>
      </c>
      <c r="J29" s="28">
        <v>273</v>
      </c>
      <c r="K29" s="28">
        <v>0</v>
      </c>
      <c r="L29" s="28">
        <v>4</v>
      </c>
      <c r="M29" s="28">
        <v>3</v>
      </c>
      <c r="N29" s="28">
        <v>0</v>
      </c>
      <c r="O29" s="28">
        <v>3</v>
      </c>
      <c r="P29" s="28">
        <v>1</v>
      </c>
      <c r="Q29" s="28">
        <v>2</v>
      </c>
      <c r="R29" s="28">
        <v>448179</v>
      </c>
      <c r="S29" s="28">
        <v>230464</v>
      </c>
      <c r="T29" s="51">
        <f t="shared" si="5"/>
        <v>6.2475037875491717</v>
      </c>
      <c r="U29" s="51">
        <f t="shared" si="6"/>
        <v>12.149402943626772</v>
      </c>
      <c r="V29" s="51">
        <f t="shared" si="2"/>
        <v>12.149402943626772</v>
      </c>
      <c r="W29" s="52">
        <f t="shared" si="7"/>
        <v>1.0714285714285714E-2</v>
      </c>
      <c r="X29" s="52">
        <f t="shared" si="4"/>
        <v>1.0714285714285714E-2</v>
      </c>
      <c r="Y29" s="52">
        <f>'Órdenes y Medidas'!C32/'Denuncias-Renuncias'!G29</f>
        <v>0.20714285714285716</v>
      </c>
      <c r="Z29" s="52">
        <f>'Órdenes y Medidas'!C32/'Denuncias-Renuncias'!C29</f>
        <v>0.20714285714285716</v>
      </c>
    </row>
    <row r="30" spans="2:26" ht="20.100000000000001" customHeight="1" thickBot="1" x14ac:dyDescent="0.25">
      <c r="B30" s="4" t="s">
        <v>217</v>
      </c>
      <c r="C30" s="19">
        <v>76</v>
      </c>
      <c r="D30" s="19">
        <v>65</v>
      </c>
      <c r="E30" s="19">
        <v>11</v>
      </c>
      <c r="F30" s="19">
        <v>0</v>
      </c>
      <c r="G30" s="19">
        <v>76</v>
      </c>
      <c r="H30" s="19">
        <v>0</v>
      </c>
      <c r="I30" s="19">
        <v>0</v>
      </c>
      <c r="J30" s="19">
        <v>76</v>
      </c>
      <c r="K30" s="19">
        <v>0</v>
      </c>
      <c r="L30" s="19">
        <v>0</v>
      </c>
      <c r="M30" s="19">
        <v>0</v>
      </c>
      <c r="N30" s="19">
        <v>0</v>
      </c>
      <c r="O30" s="19">
        <v>1</v>
      </c>
      <c r="P30" s="19">
        <v>1</v>
      </c>
      <c r="Q30" s="19">
        <v>0</v>
      </c>
      <c r="R30" s="19">
        <v>158008</v>
      </c>
      <c r="S30" s="19">
        <v>79739</v>
      </c>
      <c r="T30" s="51">
        <f t="shared" si="5"/>
        <v>4.8098830438965114</v>
      </c>
      <c r="U30" s="51">
        <f t="shared" si="6"/>
        <v>9.5310951980837473</v>
      </c>
      <c r="V30" s="51">
        <f t="shared" si="2"/>
        <v>9.5310951980837473</v>
      </c>
      <c r="W30" s="52">
        <f t="shared" si="7"/>
        <v>1.3157894736842105E-2</v>
      </c>
      <c r="X30" s="52">
        <f t="shared" si="4"/>
        <v>1.3157894736842105E-2</v>
      </c>
      <c r="Y30" s="52">
        <f>'Órdenes y Medidas'!C33/'Denuncias-Renuncias'!G30</f>
        <v>0.47368421052631576</v>
      </c>
      <c r="Z30" s="52">
        <f>'Órdenes y Medidas'!C33/'Denuncias-Renuncias'!C30</f>
        <v>0.47368421052631576</v>
      </c>
    </row>
    <row r="31" spans="2:26" ht="20.100000000000001" customHeight="1" thickBot="1" x14ac:dyDescent="0.25">
      <c r="B31" s="4" t="s">
        <v>218</v>
      </c>
      <c r="C31" s="19">
        <v>103</v>
      </c>
      <c r="D31" s="19">
        <v>90</v>
      </c>
      <c r="E31" s="19">
        <v>13</v>
      </c>
      <c r="F31" s="19">
        <v>0</v>
      </c>
      <c r="G31" s="19">
        <v>103</v>
      </c>
      <c r="H31" s="19">
        <v>0</v>
      </c>
      <c r="I31" s="19">
        <v>0</v>
      </c>
      <c r="J31" s="19">
        <v>87</v>
      </c>
      <c r="K31" s="19">
        <v>0</v>
      </c>
      <c r="L31" s="19">
        <v>12</v>
      </c>
      <c r="M31" s="19">
        <v>4</v>
      </c>
      <c r="N31" s="19">
        <v>0</v>
      </c>
      <c r="O31" s="19">
        <v>7</v>
      </c>
      <c r="P31" s="19">
        <v>3</v>
      </c>
      <c r="Q31" s="19">
        <v>4</v>
      </c>
      <c r="R31" s="19">
        <v>325898</v>
      </c>
      <c r="S31" s="19">
        <v>167724</v>
      </c>
      <c r="T31" s="51">
        <f t="shared" si="5"/>
        <v>3.1604980699482659</v>
      </c>
      <c r="U31" s="51">
        <f t="shared" si="6"/>
        <v>6.1410412344089096</v>
      </c>
      <c r="V31" s="51">
        <f t="shared" si="2"/>
        <v>6.1410412344089096</v>
      </c>
      <c r="W31" s="52">
        <f t="shared" si="7"/>
        <v>6.7961165048543687E-2</v>
      </c>
      <c r="X31" s="52">
        <f t="shared" si="4"/>
        <v>6.7961165048543687E-2</v>
      </c>
      <c r="Y31" s="52">
        <f>'Órdenes y Medidas'!C34/'Denuncias-Renuncias'!G31</f>
        <v>0.26213592233009708</v>
      </c>
      <c r="Z31" s="52">
        <f>'Órdenes y Medidas'!C34/'Denuncias-Renuncias'!C31</f>
        <v>0.26213592233009708</v>
      </c>
    </row>
    <row r="32" spans="2:26" ht="20.100000000000001" customHeight="1" thickBot="1" x14ac:dyDescent="0.25">
      <c r="B32" s="4" t="s">
        <v>219</v>
      </c>
      <c r="C32" s="19">
        <v>130</v>
      </c>
      <c r="D32" s="19">
        <v>75</v>
      </c>
      <c r="E32" s="19">
        <v>55</v>
      </c>
      <c r="F32" s="19">
        <v>0</v>
      </c>
      <c r="G32" s="19">
        <v>130</v>
      </c>
      <c r="H32" s="19">
        <v>0</v>
      </c>
      <c r="I32" s="19">
        <v>0</v>
      </c>
      <c r="J32" s="19">
        <v>122</v>
      </c>
      <c r="K32" s="19">
        <v>0</v>
      </c>
      <c r="L32" s="19">
        <v>8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153803</v>
      </c>
      <c r="S32" s="19">
        <v>76628</v>
      </c>
      <c r="T32" s="51">
        <f t="shared" si="5"/>
        <v>8.4523708900346541</v>
      </c>
      <c r="U32" s="51">
        <f t="shared" si="6"/>
        <v>16.965078039358982</v>
      </c>
      <c r="V32" s="51">
        <f t="shared" si="2"/>
        <v>16.965078039358982</v>
      </c>
      <c r="W32" s="52">
        <f t="shared" si="7"/>
        <v>0</v>
      </c>
      <c r="X32" s="52">
        <f t="shared" si="4"/>
        <v>0</v>
      </c>
      <c r="Y32" s="52">
        <f>'Órdenes y Medidas'!C35/'Denuncias-Renuncias'!G32</f>
        <v>0.17692307692307693</v>
      </c>
      <c r="Z32" s="52">
        <f>'Órdenes y Medidas'!C35/'Denuncias-Renuncias'!C32</f>
        <v>0.17692307692307693</v>
      </c>
    </row>
    <row r="33" spans="2:26" ht="20.100000000000001" customHeight="1" thickBot="1" x14ac:dyDescent="0.25">
      <c r="B33" s="4" t="s">
        <v>220</v>
      </c>
      <c r="C33" s="19">
        <v>52</v>
      </c>
      <c r="D33" s="19">
        <v>26</v>
      </c>
      <c r="E33" s="19">
        <v>26</v>
      </c>
      <c r="F33" s="19">
        <v>0</v>
      </c>
      <c r="G33" s="19">
        <v>52</v>
      </c>
      <c r="H33" s="19">
        <v>0</v>
      </c>
      <c r="I33" s="19">
        <v>0</v>
      </c>
      <c r="J33" s="19">
        <v>40</v>
      </c>
      <c r="K33" s="19">
        <v>0</v>
      </c>
      <c r="L33" s="19">
        <v>2</v>
      </c>
      <c r="M33" s="19">
        <v>2</v>
      </c>
      <c r="N33" s="19">
        <v>8</v>
      </c>
      <c r="O33" s="19">
        <v>14</v>
      </c>
      <c r="P33" s="19">
        <v>8</v>
      </c>
      <c r="Q33" s="19">
        <v>6</v>
      </c>
      <c r="R33" s="19">
        <v>88377</v>
      </c>
      <c r="S33" s="19">
        <v>43601</v>
      </c>
      <c r="T33" s="51">
        <f t="shared" si="5"/>
        <v>5.8838838159249578</v>
      </c>
      <c r="U33" s="51">
        <f t="shared" si="6"/>
        <v>11.926331964863191</v>
      </c>
      <c r="V33" s="51">
        <f t="shared" si="2"/>
        <v>11.926331964863191</v>
      </c>
      <c r="W33" s="52">
        <f t="shared" si="7"/>
        <v>0.26923076923076922</v>
      </c>
      <c r="X33" s="52">
        <f t="shared" si="4"/>
        <v>0.26923076923076922</v>
      </c>
      <c r="Y33" s="52">
        <f>'Órdenes y Medidas'!C36/'Denuncias-Renuncias'!G33</f>
        <v>0.40384615384615385</v>
      </c>
      <c r="Z33" s="52">
        <f>'Órdenes y Medidas'!C36/'Denuncias-Renuncias'!C33</f>
        <v>0.40384615384615385</v>
      </c>
    </row>
    <row r="34" spans="2:26" ht="20.100000000000001" customHeight="1" thickBot="1" x14ac:dyDescent="0.25">
      <c r="B34" s="4" t="s">
        <v>221</v>
      </c>
      <c r="C34" s="19">
        <v>330</v>
      </c>
      <c r="D34" s="19">
        <v>242</v>
      </c>
      <c r="E34" s="19">
        <v>88</v>
      </c>
      <c r="F34" s="19">
        <v>0</v>
      </c>
      <c r="G34" s="19">
        <v>337</v>
      </c>
      <c r="H34" s="19">
        <v>0</v>
      </c>
      <c r="I34" s="19">
        <v>0</v>
      </c>
      <c r="J34" s="19">
        <v>200</v>
      </c>
      <c r="K34" s="19">
        <v>25</v>
      </c>
      <c r="L34" s="19">
        <v>107</v>
      </c>
      <c r="M34" s="19">
        <v>5</v>
      </c>
      <c r="N34" s="19">
        <v>0</v>
      </c>
      <c r="O34" s="19">
        <v>66</v>
      </c>
      <c r="P34" s="19">
        <v>30</v>
      </c>
      <c r="Q34" s="19">
        <v>36</v>
      </c>
      <c r="R34" s="19">
        <v>517975</v>
      </c>
      <c r="S34" s="19">
        <v>265909</v>
      </c>
      <c r="T34" s="51">
        <f t="shared" si="5"/>
        <v>6.5061055070225402</v>
      </c>
      <c r="U34" s="51">
        <f t="shared" si="6"/>
        <v>12.673508606327729</v>
      </c>
      <c r="V34" s="51">
        <f t="shared" si="2"/>
        <v>12.410260653080567</v>
      </c>
      <c r="W34" s="52">
        <f t="shared" si="7"/>
        <v>0.19584569732937684</v>
      </c>
      <c r="X34" s="52">
        <f t="shared" si="4"/>
        <v>0.2</v>
      </c>
      <c r="Y34" s="52">
        <f>'Órdenes y Medidas'!C37/'Denuncias-Renuncias'!G34</f>
        <v>0.39169139465875369</v>
      </c>
      <c r="Z34" s="52">
        <f>'Órdenes y Medidas'!C37/'Denuncias-Renuncias'!C34</f>
        <v>0.4</v>
      </c>
    </row>
    <row r="35" spans="2:26" ht="20.100000000000001" customHeight="1" thickBot="1" x14ac:dyDescent="0.25">
      <c r="B35" s="4" t="s">
        <v>222</v>
      </c>
      <c r="C35" s="19">
        <v>61</v>
      </c>
      <c r="D35" s="19">
        <v>47</v>
      </c>
      <c r="E35" s="19">
        <v>14</v>
      </c>
      <c r="F35" s="19">
        <v>0</v>
      </c>
      <c r="G35" s="19">
        <v>61</v>
      </c>
      <c r="H35" s="19">
        <v>0</v>
      </c>
      <c r="I35" s="19">
        <v>4</v>
      </c>
      <c r="J35" s="19">
        <v>53</v>
      </c>
      <c r="K35" s="19">
        <v>0</v>
      </c>
      <c r="L35" s="19">
        <v>4</v>
      </c>
      <c r="M35" s="19">
        <v>0</v>
      </c>
      <c r="N35" s="19">
        <v>0</v>
      </c>
      <c r="O35" s="19">
        <v>1</v>
      </c>
      <c r="P35" s="19">
        <v>0</v>
      </c>
      <c r="Q35" s="19">
        <v>1</v>
      </c>
      <c r="R35" s="19">
        <v>167215</v>
      </c>
      <c r="S35" s="19">
        <v>84428</v>
      </c>
      <c r="T35" s="51">
        <f t="shared" si="5"/>
        <v>3.6479980862960861</v>
      </c>
      <c r="U35" s="51">
        <f t="shared" si="6"/>
        <v>7.2250912019709101</v>
      </c>
      <c r="V35" s="51">
        <f t="shared" si="2"/>
        <v>7.2250912019709101</v>
      </c>
      <c r="W35" s="52">
        <f t="shared" si="7"/>
        <v>1.6393442622950821E-2</v>
      </c>
      <c r="X35" s="52">
        <f t="shared" si="4"/>
        <v>1.6393442622950821E-2</v>
      </c>
      <c r="Y35" s="52">
        <f>'Órdenes y Medidas'!C38/'Denuncias-Renuncias'!G35</f>
        <v>0.42622950819672129</v>
      </c>
      <c r="Z35" s="52">
        <f>'Órdenes y Medidas'!C38/'Denuncias-Renuncias'!C35</f>
        <v>0.42622950819672129</v>
      </c>
    </row>
    <row r="36" spans="2:26" ht="20.100000000000001" customHeight="1" thickBot="1" x14ac:dyDescent="0.25">
      <c r="B36" s="4" t="s">
        <v>223</v>
      </c>
      <c r="C36" s="19">
        <v>227</v>
      </c>
      <c r="D36" s="19">
        <v>154</v>
      </c>
      <c r="E36" s="19">
        <v>73</v>
      </c>
      <c r="F36" s="19">
        <v>0</v>
      </c>
      <c r="G36" s="19">
        <v>227</v>
      </c>
      <c r="H36" s="19">
        <v>1</v>
      </c>
      <c r="I36" s="19">
        <v>0</v>
      </c>
      <c r="J36" s="19">
        <v>175</v>
      </c>
      <c r="K36" s="19">
        <v>1</v>
      </c>
      <c r="L36" s="19">
        <v>33</v>
      </c>
      <c r="M36" s="19">
        <v>17</v>
      </c>
      <c r="N36" s="19">
        <v>0</v>
      </c>
      <c r="O36" s="19">
        <v>34</v>
      </c>
      <c r="P36" s="19">
        <v>21</v>
      </c>
      <c r="Q36" s="19">
        <v>13</v>
      </c>
      <c r="R36" s="19">
        <v>385727</v>
      </c>
      <c r="S36" s="19">
        <v>192764</v>
      </c>
      <c r="T36" s="51">
        <f t="shared" si="5"/>
        <v>5.8849911984382741</v>
      </c>
      <c r="U36" s="51">
        <f t="shared" si="6"/>
        <v>11.776057770123051</v>
      </c>
      <c r="V36" s="51">
        <f t="shared" si="2"/>
        <v>11.776057770123051</v>
      </c>
      <c r="W36" s="52">
        <f t="shared" si="7"/>
        <v>0.14977973568281938</v>
      </c>
      <c r="X36" s="52">
        <f t="shared" si="4"/>
        <v>0.14977973568281938</v>
      </c>
      <c r="Y36" s="52">
        <f>'Órdenes y Medidas'!C39/'Denuncias-Renuncias'!G36</f>
        <v>0.38325991189427311</v>
      </c>
      <c r="Z36" s="52">
        <f>'Órdenes y Medidas'!C39/'Denuncias-Renuncias'!C36</f>
        <v>0.38325991189427311</v>
      </c>
    </row>
    <row r="37" spans="2:26" ht="20.100000000000001" customHeight="1" thickBot="1" x14ac:dyDescent="0.25">
      <c r="B37" s="4" t="s">
        <v>224</v>
      </c>
      <c r="C37" s="19">
        <v>421</v>
      </c>
      <c r="D37" s="19">
        <v>328</v>
      </c>
      <c r="E37" s="19">
        <v>93</v>
      </c>
      <c r="F37" s="19">
        <v>0</v>
      </c>
      <c r="G37" s="19">
        <v>421</v>
      </c>
      <c r="H37" s="19">
        <v>0</v>
      </c>
      <c r="I37" s="19">
        <v>0</v>
      </c>
      <c r="J37" s="19">
        <v>346</v>
      </c>
      <c r="K37" s="19">
        <v>8</v>
      </c>
      <c r="L37" s="19">
        <v>53</v>
      </c>
      <c r="M37" s="19">
        <v>14</v>
      </c>
      <c r="N37" s="19">
        <v>0</v>
      </c>
      <c r="O37" s="19">
        <v>7</v>
      </c>
      <c r="P37" s="19">
        <v>5</v>
      </c>
      <c r="Q37" s="19">
        <v>2</v>
      </c>
      <c r="R37" s="19">
        <v>490806</v>
      </c>
      <c r="S37" s="19">
        <v>247888</v>
      </c>
      <c r="T37" s="51">
        <f t="shared" si="5"/>
        <v>8.5777272486481433</v>
      </c>
      <c r="U37" s="51">
        <f t="shared" si="6"/>
        <v>16.983476408700703</v>
      </c>
      <c r="V37" s="51">
        <f t="shared" si="2"/>
        <v>16.983476408700703</v>
      </c>
      <c r="W37" s="52">
        <f t="shared" si="7"/>
        <v>1.66270783847981E-2</v>
      </c>
      <c r="X37" s="52">
        <f t="shared" si="4"/>
        <v>1.66270783847981E-2</v>
      </c>
      <c r="Y37" s="52">
        <f>'Órdenes y Medidas'!C40/'Denuncias-Renuncias'!G37</f>
        <v>0.26365795724465557</v>
      </c>
      <c r="Z37" s="52">
        <f>'Órdenes y Medidas'!C40/'Denuncias-Renuncias'!C37</f>
        <v>0.26365795724465557</v>
      </c>
    </row>
    <row r="38" spans="2:26" ht="20.100000000000001" customHeight="1" thickBot="1" x14ac:dyDescent="0.25">
      <c r="B38" s="4" t="s">
        <v>225</v>
      </c>
      <c r="C38" s="19">
        <v>118</v>
      </c>
      <c r="D38" s="19">
        <v>43</v>
      </c>
      <c r="E38" s="19">
        <v>75</v>
      </c>
      <c r="F38" s="19">
        <v>0</v>
      </c>
      <c r="G38" s="19">
        <v>118</v>
      </c>
      <c r="H38" s="19">
        <v>0</v>
      </c>
      <c r="I38" s="19">
        <v>0</v>
      </c>
      <c r="J38" s="19">
        <v>92</v>
      </c>
      <c r="K38" s="19">
        <v>2</v>
      </c>
      <c r="L38" s="19">
        <v>9</v>
      </c>
      <c r="M38" s="19">
        <v>15</v>
      </c>
      <c r="N38" s="19">
        <v>0</v>
      </c>
      <c r="O38" s="19">
        <v>2</v>
      </c>
      <c r="P38" s="19">
        <v>2</v>
      </c>
      <c r="Q38" s="19">
        <v>0</v>
      </c>
      <c r="R38" s="19">
        <v>195215</v>
      </c>
      <c r="S38" s="19">
        <v>97186</v>
      </c>
      <c r="T38" s="51">
        <f t="shared" si="5"/>
        <v>6.0446174730425435</v>
      </c>
      <c r="U38" s="51">
        <f t="shared" si="6"/>
        <v>12.141666495174201</v>
      </c>
      <c r="V38" s="51">
        <f t="shared" si="2"/>
        <v>12.141666495174201</v>
      </c>
      <c r="W38" s="52">
        <f t="shared" si="7"/>
        <v>1.6949152542372881E-2</v>
      </c>
      <c r="X38" s="52">
        <f t="shared" si="4"/>
        <v>1.6949152542372881E-2</v>
      </c>
      <c r="Y38" s="52">
        <f>'Órdenes y Medidas'!C41/'Denuncias-Renuncias'!G38</f>
        <v>0.36440677966101692</v>
      </c>
      <c r="Z38" s="52">
        <f>'Órdenes y Medidas'!C41/'Denuncias-Renuncias'!C38</f>
        <v>0.36440677966101692</v>
      </c>
    </row>
    <row r="39" spans="2:26" ht="20.100000000000001" customHeight="1" thickBot="1" x14ac:dyDescent="0.25">
      <c r="B39" s="4" t="s">
        <v>226</v>
      </c>
      <c r="C39" s="19">
        <v>177</v>
      </c>
      <c r="D39" s="19">
        <v>121</v>
      </c>
      <c r="E39" s="19">
        <v>56</v>
      </c>
      <c r="F39" s="19">
        <v>0</v>
      </c>
      <c r="G39" s="19">
        <v>177</v>
      </c>
      <c r="H39" s="19">
        <v>0</v>
      </c>
      <c r="I39" s="19">
        <v>0</v>
      </c>
      <c r="J39" s="19">
        <v>117</v>
      </c>
      <c r="K39" s="19">
        <v>0</v>
      </c>
      <c r="L39" s="19">
        <v>27</v>
      </c>
      <c r="M39" s="19">
        <v>17</v>
      </c>
      <c r="N39" s="19">
        <v>16</v>
      </c>
      <c r="O39" s="19">
        <v>20</v>
      </c>
      <c r="P39" s="19">
        <v>14</v>
      </c>
      <c r="Q39" s="19">
        <v>6</v>
      </c>
      <c r="R39" s="19">
        <v>268127</v>
      </c>
      <c r="S39" s="19">
        <v>132237</v>
      </c>
      <c r="T39" s="51">
        <f t="shared" si="5"/>
        <v>6.6013493605642104</v>
      </c>
      <c r="U39" s="51">
        <f t="shared" si="6"/>
        <v>13.385058644706096</v>
      </c>
      <c r="V39" s="51">
        <f t="shared" si="2"/>
        <v>13.385058644706096</v>
      </c>
      <c r="W39" s="52">
        <f t="shared" si="7"/>
        <v>0.11299435028248588</v>
      </c>
      <c r="X39" s="52">
        <f t="shared" si="4"/>
        <v>0.11299435028248588</v>
      </c>
      <c r="Y39" s="52">
        <f>'Órdenes y Medidas'!C42/'Denuncias-Renuncias'!G39</f>
        <v>0.20338983050847459</v>
      </c>
      <c r="Z39" s="52">
        <f>'Órdenes y Medidas'!C42/'Denuncias-Renuncias'!C39</f>
        <v>0.20338983050847459</v>
      </c>
    </row>
    <row r="40" spans="2:26" ht="20.100000000000001" customHeight="1" thickBot="1" x14ac:dyDescent="0.25">
      <c r="B40" s="4" t="s">
        <v>227</v>
      </c>
      <c r="C40" s="19">
        <v>502</v>
      </c>
      <c r="D40" s="19">
        <v>359</v>
      </c>
      <c r="E40" s="19">
        <v>143</v>
      </c>
      <c r="F40" s="19">
        <v>3</v>
      </c>
      <c r="G40" s="19">
        <v>565</v>
      </c>
      <c r="H40" s="19">
        <v>0</v>
      </c>
      <c r="I40" s="19">
        <v>0</v>
      </c>
      <c r="J40" s="19">
        <v>504</v>
      </c>
      <c r="K40" s="19">
        <v>2</v>
      </c>
      <c r="L40" s="19">
        <v>21</v>
      </c>
      <c r="M40" s="19">
        <v>29</v>
      </c>
      <c r="N40" s="19">
        <v>9</v>
      </c>
      <c r="O40" s="19">
        <v>54</v>
      </c>
      <c r="P40" s="19">
        <v>38</v>
      </c>
      <c r="Q40" s="19">
        <v>16</v>
      </c>
      <c r="R40" s="19">
        <v>713453</v>
      </c>
      <c r="S40" s="19">
        <v>355250</v>
      </c>
      <c r="T40" s="51">
        <f t="shared" si="5"/>
        <v>7.9192322409464957</v>
      </c>
      <c r="U40" s="51">
        <f t="shared" si="6"/>
        <v>15.904292751583393</v>
      </c>
      <c r="V40" s="51">
        <f t="shared" si="2"/>
        <v>14.130893736805067</v>
      </c>
      <c r="W40" s="52">
        <f t="shared" si="7"/>
        <v>9.5575221238938052E-2</v>
      </c>
      <c r="X40" s="52">
        <f t="shared" si="4"/>
        <v>0.10756972111553785</v>
      </c>
      <c r="Y40" s="52">
        <f>'Órdenes y Medidas'!C43/'Denuncias-Renuncias'!G40</f>
        <v>0.21061946902654868</v>
      </c>
      <c r="Z40" s="52">
        <f>'Órdenes y Medidas'!C43/'Denuncias-Renuncias'!C40</f>
        <v>0.23705179282868527</v>
      </c>
    </row>
    <row r="41" spans="2:26" ht="20.100000000000001" customHeight="1" thickBot="1" x14ac:dyDescent="0.25">
      <c r="B41" s="4" t="s">
        <v>228</v>
      </c>
      <c r="C41" s="19">
        <v>3938</v>
      </c>
      <c r="D41" s="19">
        <v>2172</v>
      </c>
      <c r="E41" s="19">
        <v>1766</v>
      </c>
      <c r="F41" s="19">
        <v>5</v>
      </c>
      <c r="G41" s="19">
        <v>3971</v>
      </c>
      <c r="H41" s="19">
        <v>152</v>
      </c>
      <c r="I41" s="19">
        <v>2</v>
      </c>
      <c r="J41" s="19">
        <v>2773</v>
      </c>
      <c r="K41" s="19">
        <v>49</v>
      </c>
      <c r="L41" s="19">
        <v>614</v>
      </c>
      <c r="M41" s="19">
        <v>331</v>
      </c>
      <c r="N41" s="19">
        <v>50</v>
      </c>
      <c r="O41" s="19">
        <v>423</v>
      </c>
      <c r="P41" s="19">
        <v>198</v>
      </c>
      <c r="Q41" s="19">
        <v>225</v>
      </c>
      <c r="R41" s="19">
        <v>5727615</v>
      </c>
      <c r="S41" s="19">
        <v>2930763</v>
      </c>
      <c r="T41" s="51">
        <f t="shared" si="5"/>
        <v>6.9330777295610826</v>
      </c>
      <c r="U41" s="51">
        <f t="shared" si="6"/>
        <v>13.54937263777385</v>
      </c>
      <c r="V41" s="51">
        <f t="shared" si="2"/>
        <v>13.436773973194011</v>
      </c>
      <c r="W41" s="52">
        <f t="shared" si="7"/>
        <v>0.10652228657768824</v>
      </c>
      <c r="X41" s="52">
        <f t="shared" si="4"/>
        <v>0.1074149314372778</v>
      </c>
      <c r="Y41" s="52">
        <f>'Órdenes y Medidas'!C44/'Denuncias-Renuncias'!G41</f>
        <v>0.20196424074540417</v>
      </c>
      <c r="Z41" s="52">
        <f>'Órdenes y Medidas'!C44/'Denuncias-Renuncias'!C41</f>
        <v>0.20365667851701372</v>
      </c>
    </row>
    <row r="42" spans="2:26" ht="20.100000000000001" customHeight="1" thickBot="1" x14ac:dyDescent="0.25">
      <c r="B42" s="4" t="s">
        <v>229</v>
      </c>
      <c r="C42" s="19">
        <v>715</v>
      </c>
      <c r="D42" s="19">
        <v>400</v>
      </c>
      <c r="E42" s="19">
        <v>315</v>
      </c>
      <c r="F42" s="19">
        <v>0</v>
      </c>
      <c r="G42" s="19">
        <v>715</v>
      </c>
      <c r="H42" s="19">
        <v>5</v>
      </c>
      <c r="I42" s="19">
        <v>0</v>
      </c>
      <c r="J42" s="19">
        <v>548</v>
      </c>
      <c r="K42" s="19">
        <v>19</v>
      </c>
      <c r="L42" s="19">
        <v>74</v>
      </c>
      <c r="M42" s="19">
        <v>57</v>
      </c>
      <c r="N42" s="19">
        <v>12</v>
      </c>
      <c r="O42" s="19">
        <v>87</v>
      </c>
      <c r="P42" s="19">
        <v>52</v>
      </c>
      <c r="Q42" s="19">
        <v>35</v>
      </c>
      <c r="R42" s="19">
        <v>793478</v>
      </c>
      <c r="S42" s="19">
        <v>396055</v>
      </c>
      <c r="T42" s="51">
        <f t="shared" si="5"/>
        <v>9.0109618666176008</v>
      </c>
      <c r="U42" s="51">
        <f t="shared" si="6"/>
        <v>18.053048187751699</v>
      </c>
      <c r="V42" s="51">
        <f t="shared" si="2"/>
        <v>18.053048187751699</v>
      </c>
      <c r="W42" s="52">
        <f t="shared" si="7"/>
        <v>0.12167832167832168</v>
      </c>
      <c r="X42" s="52">
        <f t="shared" si="4"/>
        <v>0.12167832167832168</v>
      </c>
      <c r="Y42" s="52">
        <f>'Órdenes y Medidas'!C45/'Denuncias-Renuncias'!G42</f>
        <v>0.20979020979020979</v>
      </c>
      <c r="Z42" s="52">
        <f>'Órdenes y Medidas'!C45/'Denuncias-Renuncias'!C42</f>
        <v>0.20979020979020979</v>
      </c>
    </row>
    <row r="43" spans="2:26" ht="20.100000000000001" customHeight="1" thickBot="1" x14ac:dyDescent="0.25">
      <c r="B43" s="4" t="s">
        <v>230</v>
      </c>
      <c r="C43" s="19">
        <v>420</v>
      </c>
      <c r="D43" s="19">
        <v>161</v>
      </c>
      <c r="E43" s="19">
        <v>259</v>
      </c>
      <c r="F43" s="19">
        <v>0</v>
      </c>
      <c r="G43" s="19">
        <v>420</v>
      </c>
      <c r="H43" s="19">
        <v>0</v>
      </c>
      <c r="I43" s="19">
        <v>0</v>
      </c>
      <c r="J43" s="19">
        <v>373</v>
      </c>
      <c r="K43" s="19">
        <v>2</v>
      </c>
      <c r="L43" s="19">
        <v>28</v>
      </c>
      <c r="M43" s="19">
        <v>17</v>
      </c>
      <c r="N43" s="19">
        <v>0</v>
      </c>
      <c r="O43" s="19">
        <v>29</v>
      </c>
      <c r="P43" s="19">
        <v>12</v>
      </c>
      <c r="Q43" s="19">
        <v>17</v>
      </c>
      <c r="R43" s="19">
        <v>441443</v>
      </c>
      <c r="S43" s="19">
        <v>216212</v>
      </c>
      <c r="T43" s="51">
        <f t="shared" si="5"/>
        <v>9.5142521231506674</v>
      </c>
      <c r="U43" s="51">
        <f t="shared" si="6"/>
        <v>19.425378794886502</v>
      </c>
      <c r="V43" s="51">
        <f t="shared" ref="V43:V61" si="8">+(C43/S43)*10000</f>
        <v>19.425378794886502</v>
      </c>
      <c r="W43" s="52">
        <f t="shared" si="7"/>
        <v>6.9047619047619052E-2</v>
      </c>
      <c r="X43" s="52">
        <f t="shared" ref="X43:X61" si="9">O43/C43</f>
        <v>6.9047619047619052E-2</v>
      </c>
      <c r="Y43" s="52">
        <f>'Órdenes y Medidas'!C46/'Denuncias-Renuncias'!G43</f>
        <v>0.22619047619047619</v>
      </c>
      <c r="Z43" s="52">
        <f>'Órdenes y Medidas'!C46/'Denuncias-Renuncias'!C43</f>
        <v>0.22619047619047619</v>
      </c>
    </row>
    <row r="44" spans="2:26" ht="20.100000000000001" customHeight="1" thickBot="1" x14ac:dyDescent="0.25">
      <c r="B44" s="4" t="s">
        <v>231</v>
      </c>
      <c r="C44" s="19">
        <v>730</v>
      </c>
      <c r="D44" s="19">
        <v>436</v>
      </c>
      <c r="E44" s="19">
        <v>294</v>
      </c>
      <c r="F44" s="19">
        <v>1</v>
      </c>
      <c r="G44" s="19">
        <v>730</v>
      </c>
      <c r="H44" s="19">
        <v>1</v>
      </c>
      <c r="I44" s="19">
        <v>0</v>
      </c>
      <c r="J44" s="19">
        <v>536</v>
      </c>
      <c r="K44" s="19">
        <v>1</v>
      </c>
      <c r="L44" s="19">
        <v>115</v>
      </c>
      <c r="M44" s="19">
        <v>64</v>
      </c>
      <c r="N44" s="19">
        <v>13</v>
      </c>
      <c r="O44" s="19">
        <v>69</v>
      </c>
      <c r="P44" s="19">
        <v>43</v>
      </c>
      <c r="Q44" s="19">
        <v>26</v>
      </c>
      <c r="R44" s="19">
        <v>830075</v>
      </c>
      <c r="S44" s="19">
        <v>415795</v>
      </c>
      <c r="T44" s="51">
        <f t="shared" si="5"/>
        <v>8.7943860494533634</v>
      </c>
      <c r="U44" s="51">
        <f t="shared" si="6"/>
        <v>17.55672867639101</v>
      </c>
      <c r="V44" s="51">
        <f t="shared" si="8"/>
        <v>17.55672867639101</v>
      </c>
      <c r="W44" s="52">
        <f t="shared" si="7"/>
        <v>9.452054794520548E-2</v>
      </c>
      <c r="X44" s="52">
        <f t="shared" si="9"/>
        <v>9.452054794520548E-2</v>
      </c>
      <c r="Y44" s="52">
        <f>'Órdenes y Medidas'!C47/'Denuncias-Renuncias'!G44</f>
        <v>0.21232876712328766</v>
      </c>
      <c r="Z44" s="52">
        <f>'Órdenes y Medidas'!C47/'Denuncias-Renuncias'!C44</f>
        <v>0.21232876712328766</v>
      </c>
    </row>
    <row r="45" spans="2:26" ht="20.100000000000001" customHeight="1" thickBot="1" x14ac:dyDescent="0.25">
      <c r="B45" s="4" t="s">
        <v>232</v>
      </c>
      <c r="C45" s="19">
        <v>2452</v>
      </c>
      <c r="D45" s="19">
        <v>1427</v>
      </c>
      <c r="E45" s="19">
        <v>1025</v>
      </c>
      <c r="F45" s="19">
        <v>10</v>
      </c>
      <c r="G45" s="19">
        <v>2476</v>
      </c>
      <c r="H45" s="19">
        <v>11</v>
      </c>
      <c r="I45" s="19">
        <v>1</v>
      </c>
      <c r="J45" s="19">
        <v>1881</v>
      </c>
      <c r="K45" s="19">
        <v>66</v>
      </c>
      <c r="L45" s="19">
        <v>352</v>
      </c>
      <c r="M45" s="19">
        <v>151</v>
      </c>
      <c r="N45" s="19">
        <v>14</v>
      </c>
      <c r="O45" s="19">
        <v>242</v>
      </c>
      <c r="P45" s="19">
        <v>104</v>
      </c>
      <c r="Q45" s="19">
        <v>138</v>
      </c>
      <c r="R45" s="19">
        <v>1901594</v>
      </c>
      <c r="S45" s="19">
        <v>960233</v>
      </c>
      <c r="T45" s="51">
        <f t="shared" si="5"/>
        <v>13.020655302866963</v>
      </c>
      <c r="U45" s="51">
        <f t="shared" si="6"/>
        <v>25.785408333185799</v>
      </c>
      <c r="V45" s="51">
        <f t="shared" si="8"/>
        <v>25.535468995545873</v>
      </c>
      <c r="W45" s="52">
        <f t="shared" si="7"/>
        <v>9.7738287560581588E-2</v>
      </c>
      <c r="X45" s="52">
        <f t="shared" si="9"/>
        <v>9.8694942903752039E-2</v>
      </c>
      <c r="Y45" s="52">
        <f>'Órdenes y Medidas'!C48/'Denuncias-Renuncias'!G45</f>
        <v>0.20759289176090467</v>
      </c>
      <c r="Z45" s="52">
        <f>'Órdenes y Medidas'!C48/'Denuncias-Renuncias'!C45</f>
        <v>0.2096247960848287</v>
      </c>
    </row>
    <row r="46" spans="2:26" ht="20.100000000000001" customHeight="1" thickBot="1" x14ac:dyDescent="0.25">
      <c r="B46" s="4" t="s">
        <v>233</v>
      </c>
      <c r="C46" s="19">
        <v>709</v>
      </c>
      <c r="D46" s="19">
        <v>456</v>
      </c>
      <c r="E46" s="19">
        <v>253</v>
      </c>
      <c r="F46" s="19">
        <v>6</v>
      </c>
      <c r="G46" s="19">
        <v>910</v>
      </c>
      <c r="H46" s="19">
        <v>7</v>
      </c>
      <c r="I46" s="19">
        <v>0</v>
      </c>
      <c r="J46" s="19">
        <v>485</v>
      </c>
      <c r="K46" s="19">
        <v>3</v>
      </c>
      <c r="L46" s="19">
        <v>47</v>
      </c>
      <c r="M46" s="19">
        <v>28</v>
      </c>
      <c r="N46" s="19">
        <v>340</v>
      </c>
      <c r="O46" s="19">
        <v>75</v>
      </c>
      <c r="P46" s="19">
        <v>48</v>
      </c>
      <c r="Q46" s="19">
        <v>27</v>
      </c>
      <c r="R46" s="19">
        <v>590616</v>
      </c>
      <c r="S46" s="19">
        <v>297522</v>
      </c>
      <c r="T46" s="51">
        <f t="shared" si="5"/>
        <v>15.407642190526502</v>
      </c>
      <c r="U46" s="51">
        <f t="shared" si="6"/>
        <v>30.585973474230475</v>
      </c>
      <c r="V46" s="51">
        <f t="shared" si="8"/>
        <v>23.830170542010336</v>
      </c>
      <c r="W46" s="52">
        <f t="shared" si="7"/>
        <v>8.2417582417582416E-2</v>
      </c>
      <c r="X46" s="52">
        <f t="shared" si="9"/>
        <v>0.10578279266572638</v>
      </c>
      <c r="Y46" s="52">
        <f>'Órdenes y Medidas'!C49/'Denuncias-Renuncias'!G46</f>
        <v>0.1</v>
      </c>
      <c r="Z46" s="52">
        <f>'Órdenes y Medidas'!C49/'Denuncias-Renuncias'!C46</f>
        <v>0.12834978843441466</v>
      </c>
    </row>
    <row r="47" spans="2:26" ht="20.100000000000001" customHeight="1" thickBot="1" x14ac:dyDescent="0.25">
      <c r="B47" s="4" t="s">
        <v>234</v>
      </c>
      <c r="C47" s="19">
        <v>3023</v>
      </c>
      <c r="D47" s="19">
        <v>1971</v>
      </c>
      <c r="E47" s="19">
        <v>1052</v>
      </c>
      <c r="F47" s="19">
        <v>8</v>
      </c>
      <c r="G47" s="19">
        <v>3125</v>
      </c>
      <c r="H47" s="19">
        <v>72</v>
      </c>
      <c r="I47" s="19">
        <v>5</v>
      </c>
      <c r="J47" s="19">
        <v>1855</v>
      </c>
      <c r="K47" s="19">
        <v>36</v>
      </c>
      <c r="L47" s="19">
        <v>576</v>
      </c>
      <c r="M47" s="19">
        <v>370</v>
      </c>
      <c r="N47" s="19">
        <v>211</v>
      </c>
      <c r="O47" s="19">
        <v>397</v>
      </c>
      <c r="P47" s="19">
        <v>201</v>
      </c>
      <c r="Q47" s="19">
        <v>196</v>
      </c>
      <c r="R47" s="19">
        <v>2605757</v>
      </c>
      <c r="S47" s="19">
        <v>1330251</v>
      </c>
      <c r="T47" s="51">
        <f t="shared" si="5"/>
        <v>11.99267621654667</v>
      </c>
      <c r="U47" s="51">
        <f t="shared" si="6"/>
        <v>23.491807185260527</v>
      </c>
      <c r="V47" s="51">
        <f t="shared" si="8"/>
        <v>22.725034598733625</v>
      </c>
      <c r="W47" s="52">
        <f t="shared" si="7"/>
        <v>0.12703999999999999</v>
      </c>
      <c r="X47" s="52">
        <f t="shared" si="9"/>
        <v>0.13132649685742639</v>
      </c>
      <c r="Y47" s="52">
        <f>'Órdenes y Medidas'!C50/'Denuncias-Renuncias'!G47</f>
        <v>0.22911999999999999</v>
      </c>
      <c r="Z47" s="52">
        <f>'Órdenes y Medidas'!C50/'Denuncias-Renuncias'!C47</f>
        <v>0.2368508104531922</v>
      </c>
    </row>
    <row r="48" spans="2:26" ht="20.100000000000001" customHeight="1" thickBot="1" x14ac:dyDescent="0.25">
      <c r="B48" s="4" t="s">
        <v>235</v>
      </c>
      <c r="C48" s="19">
        <v>470</v>
      </c>
      <c r="D48" s="19">
        <v>397</v>
      </c>
      <c r="E48" s="19">
        <v>73</v>
      </c>
      <c r="F48" s="19">
        <v>12</v>
      </c>
      <c r="G48" s="19">
        <v>474</v>
      </c>
      <c r="H48" s="19">
        <v>2</v>
      </c>
      <c r="I48" s="19">
        <v>0</v>
      </c>
      <c r="J48" s="19">
        <v>306</v>
      </c>
      <c r="K48" s="19">
        <v>7</v>
      </c>
      <c r="L48" s="19">
        <v>65</v>
      </c>
      <c r="M48" s="19">
        <v>27</v>
      </c>
      <c r="N48" s="19">
        <v>67</v>
      </c>
      <c r="O48" s="19">
        <v>30</v>
      </c>
      <c r="P48" s="19">
        <v>24</v>
      </c>
      <c r="Q48" s="19">
        <v>6</v>
      </c>
      <c r="R48" s="19">
        <v>666971</v>
      </c>
      <c r="S48" s="19">
        <v>337464</v>
      </c>
      <c r="T48" s="51">
        <f t="shared" si="5"/>
        <v>7.1067557659928244</v>
      </c>
      <c r="U48" s="51">
        <f t="shared" si="6"/>
        <v>14.045942678330132</v>
      </c>
      <c r="V48" s="51">
        <f t="shared" si="8"/>
        <v>13.927411516487686</v>
      </c>
      <c r="W48" s="52">
        <f t="shared" si="7"/>
        <v>6.3291139240506333E-2</v>
      </c>
      <c r="X48" s="52">
        <f t="shared" si="9"/>
        <v>6.3829787234042548E-2</v>
      </c>
      <c r="Y48" s="52">
        <f>'Órdenes y Medidas'!C51/'Denuncias-Renuncias'!G48</f>
        <v>0.25738396624472576</v>
      </c>
      <c r="Z48" s="52">
        <f>'Órdenes y Medidas'!C51/'Denuncias-Renuncias'!C48</f>
        <v>0.25957446808510637</v>
      </c>
    </row>
    <row r="49" spans="2:26" ht="20.100000000000001" customHeight="1" thickBot="1" x14ac:dyDescent="0.25">
      <c r="B49" s="4" t="s">
        <v>236</v>
      </c>
      <c r="C49" s="19">
        <v>271</v>
      </c>
      <c r="D49" s="19">
        <v>242</v>
      </c>
      <c r="E49" s="19">
        <v>29</v>
      </c>
      <c r="F49" s="19">
        <v>0</v>
      </c>
      <c r="G49" s="19">
        <v>272</v>
      </c>
      <c r="H49" s="19">
        <v>6</v>
      </c>
      <c r="I49" s="19">
        <v>0</v>
      </c>
      <c r="J49" s="19">
        <v>192</v>
      </c>
      <c r="K49" s="19">
        <v>8</v>
      </c>
      <c r="L49" s="19">
        <v>38</v>
      </c>
      <c r="M49" s="19">
        <v>26</v>
      </c>
      <c r="N49" s="19">
        <v>2</v>
      </c>
      <c r="O49" s="19">
        <v>4</v>
      </c>
      <c r="P49" s="19">
        <v>3</v>
      </c>
      <c r="Q49" s="19">
        <v>1</v>
      </c>
      <c r="R49" s="19">
        <v>387805</v>
      </c>
      <c r="S49" s="19">
        <v>195849</v>
      </c>
      <c r="T49" s="51">
        <f t="shared" si="5"/>
        <v>7.0138342723791594</v>
      </c>
      <c r="U49" s="51">
        <f t="shared" si="6"/>
        <v>13.888250642076294</v>
      </c>
      <c r="V49" s="51">
        <f t="shared" si="8"/>
        <v>13.837190897068659</v>
      </c>
      <c r="W49" s="52">
        <f t="shared" si="7"/>
        <v>1.4705882352941176E-2</v>
      </c>
      <c r="X49" s="52">
        <f t="shared" si="9"/>
        <v>1.4760147601476014E-2</v>
      </c>
      <c r="Y49" s="52">
        <f>'Órdenes y Medidas'!C52/'Denuncias-Renuncias'!G49</f>
        <v>0.28676470588235292</v>
      </c>
      <c r="Z49" s="52">
        <f>'Órdenes y Medidas'!C52/'Denuncias-Renuncias'!C49</f>
        <v>0.28782287822878228</v>
      </c>
    </row>
    <row r="50" spans="2:26" ht="20.100000000000001" customHeight="1" thickBot="1" x14ac:dyDescent="0.25">
      <c r="B50" s="4" t="s">
        <v>237</v>
      </c>
      <c r="C50" s="19">
        <v>732</v>
      </c>
      <c r="D50" s="19">
        <v>644</v>
      </c>
      <c r="E50" s="19">
        <v>88</v>
      </c>
      <c r="F50" s="19">
        <v>15</v>
      </c>
      <c r="G50" s="19">
        <v>732</v>
      </c>
      <c r="H50" s="19">
        <v>5</v>
      </c>
      <c r="I50" s="19">
        <v>3</v>
      </c>
      <c r="J50" s="19">
        <v>545</v>
      </c>
      <c r="K50" s="19">
        <v>5</v>
      </c>
      <c r="L50" s="19">
        <v>134</v>
      </c>
      <c r="M50" s="19">
        <v>12</v>
      </c>
      <c r="N50" s="19">
        <v>28</v>
      </c>
      <c r="O50" s="19">
        <v>62</v>
      </c>
      <c r="P50" s="19">
        <v>44</v>
      </c>
      <c r="Q50" s="19">
        <v>18</v>
      </c>
      <c r="R50" s="19">
        <v>1119180</v>
      </c>
      <c r="S50" s="19">
        <v>582593</v>
      </c>
      <c r="T50" s="51">
        <f t="shared" si="5"/>
        <v>6.5405028681713393</v>
      </c>
      <c r="U50" s="51">
        <f t="shared" si="6"/>
        <v>12.564517596332259</v>
      </c>
      <c r="V50" s="51">
        <f t="shared" si="8"/>
        <v>12.564517596332259</v>
      </c>
      <c r="W50" s="52">
        <f t="shared" si="7"/>
        <v>8.4699453551912565E-2</v>
      </c>
      <c r="X50" s="52">
        <f t="shared" si="9"/>
        <v>8.4699453551912565E-2</v>
      </c>
      <c r="Y50" s="52">
        <f>'Órdenes y Medidas'!C53/'Denuncias-Renuncias'!G50</f>
        <v>0.27322404371584702</v>
      </c>
      <c r="Z50" s="52">
        <f>'Órdenes y Medidas'!C53/'Denuncias-Renuncias'!C50</f>
        <v>0.27322404371584702</v>
      </c>
    </row>
    <row r="51" spans="2:26" ht="20.100000000000001" customHeight="1" thickBot="1" x14ac:dyDescent="0.25">
      <c r="B51" s="4" t="s">
        <v>238</v>
      </c>
      <c r="C51" s="19">
        <v>174</v>
      </c>
      <c r="D51" s="19">
        <v>133</v>
      </c>
      <c r="E51" s="19">
        <v>41</v>
      </c>
      <c r="F51" s="19">
        <v>0</v>
      </c>
      <c r="G51" s="19">
        <v>176</v>
      </c>
      <c r="H51" s="19">
        <v>0</v>
      </c>
      <c r="I51" s="19">
        <v>0</v>
      </c>
      <c r="J51" s="19">
        <v>159</v>
      </c>
      <c r="K51" s="19">
        <v>4</v>
      </c>
      <c r="L51" s="19">
        <v>9</v>
      </c>
      <c r="M51" s="19">
        <v>4</v>
      </c>
      <c r="N51" s="19">
        <v>0</v>
      </c>
      <c r="O51" s="19">
        <v>17</v>
      </c>
      <c r="P51" s="19">
        <v>13</v>
      </c>
      <c r="Q51" s="19">
        <v>4</v>
      </c>
      <c r="R51" s="19">
        <v>323989</v>
      </c>
      <c r="S51" s="19">
        <v>167022</v>
      </c>
      <c r="T51" s="51">
        <f t="shared" si="5"/>
        <v>5.4322831947998242</v>
      </c>
      <c r="U51" s="51">
        <f t="shared" si="6"/>
        <v>10.537533977559843</v>
      </c>
      <c r="V51" s="51">
        <f t="shared" si="8"/>
        <v>10.417789273269388</v>
      </c>
      <c r="W51" s="52">
        <f t="shared" si="7"/>
        <v>9.6590909090909088E-2</v>
      </c>
      <c r="X51" s="52">
        <f t="shared" si="9"/>
        <v>9.7701149425287362E-2</v>
      </c>
      <c r="Y51" s="52">
        <f>'Órdenes y Medidas'!C54/'Denuncias-Renuncias'!G51</f>
        <v>0.29545454545454547</v>
      </c>
      <c r="Z51" s="52">
        <f>'Órdenes y Medidas'!C54/'Denuncias-Renuncias'!C51</f>
        <v>0.2988505747126437</v>
      </c>
    </row>
    <row r="52" spans="2:26" ht="20.100000000000001" customHeight="1" thickBot="1" x14ac:dyDescent="0.25">
      <c r="B52" s="4" t="s">
        <v>239</v>
      </c>
      <c r="C52" s="19">
        <v>170</v>
      </c>
      <c r="D52" s="19">
        <v>129</v>
      </c>
      <c r="E52" s="19">
        <v>41</v>
      </c>
      <c r="F52" s="19">
        <v>5</v>
      </c>
      <c r="G52" s="19">
        <v>170</v>
      </c>
      <c r="H52" s="19">
        <v>0</v>
      </c>
      <c r="I52" s="19">
        <v>0</v>
      </c>
      <c r="J52" s="19">
        <v>129</v>
      </c>
      <c r="K52" s="19">
        <v>1</v>
      </c>
      <c r="L52" s="19">
        <v>16</v>
      </c>
      <c r="M52" s="19">
        <v>23</v>
      </c>
      <c r="N52" s="19">
        <v>1</v>
      </c>
      <c r="O52" s="19">
        <v>1</v>
      </c>
      <c r="P52" s="19">
        <v>1</v>
      </c>
      <c r="Q52" s="19">
        <v>0</v>
      </c>
      <c r="R52" s="19">
        <v>304280</v>
      </c>
      <c r="S52" s="19">
        <v>158208</v>
      </c>
      <c r="T52" s="51">
        <f t="shared" si="5"/>
        <v>5.5869593795188637</v>
      </c>
      <c r="U52" s="51">
        <f t="shared" si="6"/>
        <v>10.74534789644013</v>
      </c>
      <c r="V52" s="51">
        <f t="shared" si="8"/>
        <v>10.74534789644013</v>
      </c>
      <c r="W52" s="52">
        <f t="shared" si="7"/>
        <v>5.8823529411764705E-3</v>
      </c>
      <c r="X52" s="52">
        <f t="shared" si="9"/>
        <v>5.8823529411764705E-3</v>
      </c>
      <c r="Y52" s="52">
        <f>'Órdenes y Medidas'!C55/'Denuncias-Renuncias'!G52</f>
        <v>0.3235294117647059</v>
      </c>
      <c r="Z52" s="52">
        <f>'Órdenes y Medidas'!C55/'Denuncias-Renuncias'!C52</f>
        <v>0.3235294117647059</v>
      </c>
    </row>
    <row r="53" spans="2:26" ht="20.100000000000001" customHeight="1" thickBot="1" x14ac:dyDescent="0.25">
      <c r="B53" s="4" t="s">
        <v>240</v>
      </c>
      <c r="C53" s="19">
        <v>555</v>
      </c>
      <c r="D53" s="19">
        <v>472</v>
      </c>
      <c r="E53" s="19">
        <v>83</v>
      </c>
      <c r="F53" s="19">
        <v>6</v>
      </c>
      <c r="G53" s="19">
        <v>555</v>
      </c>
      <c r="H53" s="19">
        <v>14</v>
      </c>
      <c r="I53" s="19">
        <v>0</v>
      </c>
      <c r="J53" s="19">
        <v>489</v>
      </c>
      <c r="K53" s="19">
        <v>4</v>
      </c>
      <c r="L53" s="19">
        <v>25</v>
      </c>
      <c r="M53" s="19">
        <v>22</v>
      </c>
      <c r="N53" s="19">
        <v>1</v>
      </c>
      <c r="O53" s="19">
        <v>16</v>
      </c>
      <c r="P53" s="19">
        <v>13</v>
      </c>
      <c r="Q53" s="19">
        <v>3</v>
      </c>
      <c r="R53" s="19">
        <v>943015</v>
      </c>
      <c r="S53" s="19">
        <v>487933</v>
      </c>
      <c r="T53" s="51">
        <f t="shared" si="5"/>
        <v>5.8853782813634998</v>
      </c>
      <c r="U53" s="51">
        <f t="shared" si="6"/>
        <v>11.374512484296</v>
      </c>
      <c r="V53" s="51">
        <f t="shared" si="8"/>
        <v>11.374512484296</v>
      </c>
      <c r="W53" s="52">
        <f t="shared" si="7"/>
        <v>2.8828828828828829E-2</v>
      </c>
      <c r="X53" s="52">
        <f t="shared" si="9"/>
        <v>2.8828828828828829E-2</v>
      </c>
      <c r="Y53" s="52">
        <f>'Órdenes y Medidas'!C56/'Denuncias-Renuncias'!G53</f>
        <v>0.25945945945945947</v>
      </c>
      <c r="Z53" s="52">
        <f>'Órdenes y Medidas'!C56/'Denuncias-Renuncias'!C53</f>
        <v>0.25945945945945947</v>
      </c>
    </row>
    <row r="54" spans="2:26" ht="20.100000000000001" customHeight="1" thickBot="1" x14ac:dyDescent="0.25">
      <c r="B54" s="4" t="s">
        <v>241</v>
      </c>
      <c r="C54" s="19">
        <v>5987</v>
      </c>
      <c r="D54" s="19">
        <v>3310</v>
      </c>
      <c r="E54" s="19">
        <v>2677</v>
      </c>
      <c r="F54" s="19">
        <v>6</v>
      </c>
      <c r="G54" s="19">
        <v>6456</v>
      </c>
      <c r="H54" s="19">
        <v>64</v>
      </c>
      <c r="I54" s="19">
        <v>9</v>
      </c>
      <c r="J54" s="19">
        <v>4582</v>
      </c>
      <c r="K54" s="19">
        <v>75</v>
      </c>
      <c r="L54" s="19">
        <v>1215</v>
      </c>
      <c r="M54" s="19">
        <v>387</v>
      </c>
      <c r="N54" s="19">
        <v>124</v>
      </c>
      <c r="O54" s="19">
        <v>810</v>
      </c>
      <c r="P54" s="19">
        <v>398</v>
      </c>
      <c r="Q54" s="19">
        <v>412</v>
      </c>
      <c r="R54" s="19">
        <v>6750336</v>
      </c>
      <c r="S54" s="19">
        <v>3520182</v>
      </c>
      <c r="T54" s="51">
        <f t="shared" si="5"/>
        <v>9.5639683713521819</v>
      </c>
      <c r="U54" s="51">
        <f t="shared" si="6"/>
        <v>18.339960831570639</v>
      </c>
      <c r="V54" s="51">
        <f t="shared" si="8"/>
        <v>17.007643354803815</v>
      </c>
      <c r="W54" s="52">
        <f t="shared" si="7"/>
        <v>0.12546468401486988</v>
      </c>
      <c r="X54" s="52">
        <f t="shared" si="9"/>
        <v>0.13529313512610655</v>
      </c>
      <c r="Y54" s="52">
        <f>'Órdenes y Medidas'!C57/'Denuncias-Renuncias'!G54</f>
        <v>0.21298017348203221</v>
      </c>
      <c r="Z54" s="52">
        <f>'Órdenes y Medidas'!C57/'Denuncias-Renuncias'!C54</f>
        <v>0.22966427259061301</v>
      </c>
    </row>
    <row r="55" spans="2:26" ht="20.100000000000001" customHeight="1" thickBot="1" x14ac:dyDescent="0.25">
      <c r="B55" s="4" t="s">
        <v>242</v>
      </c>
      <c r="C55" s="19">
        <v>2025</v>
      </c>
      <c r="D55" s="19">
        <v>1321</v>
      </c>
      <c r="E55" s="19">
        <v>704</v>
      </c>
      <c r="F55" s="19">
        <v>10</v>
      </c>
      <c r="G55" s="19">
        <v>2025</v>
      </c>
      <c r="H55" s="19">
        <v>0</v>
      </c>
      <c r="I55" s="19">
        <v>0</v>
      </c>
      <c r="J55" s="19">
        <v>1569</v>
      </c>
      <c r="K55" s="19">
        <v>62</v>
      </c>
      <c r="L55" s="19">
        <v>253</v>
      </c>
      <c r="M55" s="19">
        <v>113</v>
      </c>
      <c r="N55" s="19">
        <v>28</v>
      </c>
      <c r="O55" s="19">
        <v>129</v>
      </c>
      <c r="P55" s="19">
        <v>73</v>
      </c>
      <c r="Q55" s="19">
        <v>56</v>
      </c>
      <c r="R55" s="19">
        <v>1531878</v>
      </c>
      <c r="S55" s="19">
        <v>764470</v>
      </c>
      <c r="T55" s="51">
        <f t="shared" si="5"/>
        <v>13.219068359229651</v>
      </c>
      <c r="U55" s="51">
        <f t="shared" si="6"/>
        <v>26.488940049969258</v>
      </c>
      <c r="V55" s="51">
        <f t="shared" si="8"/>
        <v>26.488940049969258</v>
      </c>
      <c r="W55" s="52">
        <f t="shared" si="7"/>
        <v>6.3703703703703707E-2</v>
      </c>
      <c r="X55" s="52">
        <f t="shared" si="9"/>
        <v>6.3703703703703707E-2</v>
      </c>
      <c r="Y55" s="52">
        <f>'Órdenes y Medidas'!C58/'Denuncias-Renuncias'!G55</f>
        <v>0.19407407407407407</v>
      </c>
      <c r="Z55" s="52">
        <f>'Órdenes y Medidas'!C58/'Denuncias-Renuncias'!C55</f>
        <v>0.19407407407407407</v>
      </c>
    </row>
    <row r="56" spans="2:26" ht="20.100000000000001" customHeight="1" thickBot="1" x14ac:dyDescent="0.25">
      <c r="B56" s="4" t="s">
        <v>243</v>
      </c>
      <c r="C56" s="19">
        <v>740</v>
      </c>
      <c r="D56" s="19">
        <v>396</v>
      </c>
      <c r="E56" s="19">
        <v>344</v>
      </c>
      <c r="F56" s="19">
        <v>2</v>
      </c>
      <c r="G56" s="19">
        <v>740</v>
      </c>
      <c r="H56" s="19">
        <v>0</v>
      </c>
      <c r="I56" s="19">
        <v>0</v>
      </c>
      <c r="J56" s="19">
        <v>463</v>
      </c>
      <c r="K56" s="19">
        <v>15</v>
      </c>
      <c r="L56" s="19">
        <v>53</v>
      </c>
      <c r="M56" s="19">
        <v>45</v>
      </c>
      <c r="N56" s="19">
        <v>164</v>
      </c>
      <c r="O56" s="19">
        <v>21</v>
      </c>
      <c r="P56" s="19">
        <v>13</v>
      </c>
      <c r="Q56" s="19">
        <v>8</v>
      </c>
      <c r="R56" s="19">
        <v>664117</v>
      </c>
      <c r="S56" s="19">
        <v>335497</v>
      </c>
      <c r="T56" s="51">
        <f t="shared" si="5"/>
        <v>11.142614930802857</v>
      </c>
      <c r="U56" s="51">
        <f t="shared" si="6"/>
        <v>22.056829122168008</v>
      </c>
      <c r="V56" s="51">
        <f t="shared" si="8"/>
        <v>22.056829122168008</v>
      </c>
      <c r="W56" s="52">
        <f t="shared" si="7"/>
        <v>2.837837837837838E-2</v>
      </c>
      <c r="X56" s="52">
        <f t="shared" si="9"/>
        <v>2.837837837837838E-2</v>
      </c>
      <c r="Y56" s="52">
        <f>'Órdenes y Medidas'!C59/'Denuncias-Renuncias'!G56</f>
        <v>0.13243243243243244</v>
      </c>
      <c r="Z56" s="52">
        <f>'Órdenes y Medidas'!C59/'Denuncias-Renuncias'!C56</f>
        <v>0.13243243243243244</v>
      </c>
    </row>
    <row r="57" spans="2:26" ht="20.100000000000001" customHeight="1" thickBot="1" x14ac:dyDescent="0.25">
      <c r="B57" s="4" t="s">
        <v>244</v>
      </c>
      <c r="C57" s="19">
        <v>318</v>
      </c>
      <c r="D57" s="19">
        <v>134</v>
      </c>
      <c r="E57" s="19">
        <v>184</v>
      </c>
      <c r="F57" s="19">
        <v>0</v>
      </c>
      <c r="G57" s="19">
        <v>318</v>
      </c>
      <c r="H57" s="19">
        <v>0</v>
      </c>
      <c r="I57" s="19">
        <v>0</v>
      </c>
      <c r="J57" s="19">
        <v>216</v>
      </c>
      <c r="K57" s="19">
        <v>7</v>
      </c>
      <c r="L57" s="19">
        <v>95</v>
      </c>
      <c r="M57" s="19">
        <v>0</v>
      </c>
      <c r="N57" s="19">
        <v>0</v>
      </c>
      <c r="O57" s="19">
        <v>3</v>
      </c>
      <c r="P57" s="19">
        <v>2</v>
      </c>
      <c r="Q57" s="19">
        <v>1</v>
      </c>
      <c r="R57" s="19">
        <v>334412</v>
      </c>
      <c r="S57" s="19">
        <v>169827</v>
      </c>
      <c r="T57" s="51">
        <f t="shared" si="5"/>
        <v>9.5092281377462538</v>
      </c>
      <c r="U57" s="51">
        <f t="shared" si="6"/>
        <v>18.724937730749527</v>
      </c>
      <c r="V57" s="51">
        <f t="shared" si="8"/>
        <v>18.724937730749527</v>
      </c>
      <c r="W57" s="52">
        <f t="shared" si="7"/>
        <v>9.433962264150943E-3</v>
      </c>
      <c r="X57" s="52">
        <f t="shared" si="9"/>
        <v>9.433962264150943E-3</v>
      </c>
      <c r="Y57" s="52">
        <f>'Órdenes y Medidas'!C60/'Denuncias-Renuncias'!G57</f>
        <v>0.13207547169811321</v>
      </c>
      <c r="Z57" s="52">
        <f>'Órdenes y Medidas'!C60/'Denuncias-Renuncias'!C57</f>
        <v>0.13207547169811321</v>
      </c>
    </row>
    <row r="58" spans="2:26" ht="20.100000000000001" customHeight="1" thickBot="1" x14ac:dyDescent="0.25">
      <c r="B58" s="4" t="s">
        <v>270</v>
      </c>
      <c r="C58" s="19">
        <v>340</v>
      </c>
      <c r="D58" s="19">
        <v>189</v>
      </c>
      <c r="E58" s="19">
        <v>151</v>
      </c>
      <c r="F58" s="19">
        <v>4</v>
      </c>
      <c r="G58" s="19">
        <v>340</v>
      </c>
      <c r="H58" s="19">
        <v>17</v>
      </c>
      <c r="I58" s="19">
        <v>1</v>
      </c>
      <c r="J58" s="19">
        <v>183</v>
      </c>
      <c r="K58" s="19">
        <v>1</v>
      </c>
      <c r="L58" s="19">
        <v>106</v>
      </c>
      <c r="M58" s="19">
        <v>30</v>
      </c>
      <c r="N58" s="19">
        <v>2</v>
      </c>
      <c r="O58" s="19">
        <v>17</v>
      </c>
      <c r="P58" s="19">
        <v>11</v>
      </c>
      <c r="Q58" s="19">
        <v>6</v>
      </c>
      <c r="R58" s="19">
        <v>724418</v>
      </c>
      <c r="S58" s="19">
        <v>370451</v>
      </c>
      <c r="T58" s="51">
        <f t="shared" si="5"/>
        <v>4.6934228580736539</v>
      </c>
      <c r="U58" s="51">
        <f t="shared" si="6"/>
        <v>9.1780019489757088</v>
      </c>
      <c r="V58" s="51">
        <f t="shared" si="8"/>
        <v>9.1780019489757088</v>
      </c>
      <c r="W58" s="52">
        <f t="shared" si="7"/>
        <v>0.05</v>
      </c>
      <c r="X58" s="52">
        <f t="shared" si="9"/>
        <v>0.05</v>
      </c>
      <c r="Y58" s="52">
        <f>'Órdenes y Medidas'!C61/'Denuncias-Renuncias'!G58</f>
        <v>0.16470588235294117</v>
      </c>
      <c r="Z58" s="52">
        <f>'Órdenes y Medidas'!C61/'Denuncias-Renuncias'!C58</f>
        <v>0.16470588235294117</v>
      </c>
    </row>
    <row r="59" spans="2:26" ht="20.100000000000001" customHeight="1" thickBot="1" x14ac:dyDescent="0.25">
      <c r="B59" s="4" t="s">
        <v>246</v>
      </c>
      <c r="C59" s="19">
        <v>904</v>
      </c>
      <c r="D59" s="19">
        <v>583</v>
      </c>
      <c r="E59" s="19">
        <v>321</v>
      </c>
      <c r="F59" s="19">
        <v>2</v>
      </c>
      <c r="G59" s="19">
        <v>904</v>
      </c>
      <c r="H59" s="19">
        <v>128</v>
      </c>
      <c r="I59" s="19">
        <v>0</v>
      </c>
      <c r="J59" s="19">
        <v>512</v>
      </c>
      <c r="K59" s="19">
        <v>3</v>
      </c>
      <c r="L59" s="19">
        <v>220</v>
      </c>
      <c r="M59" s="19">
        <v>16</v>
      </c>
      <c r="N59" s="19">
        <v>25</v>
      </c>
      <c r="O59" s="19">
        <v>51</v>
      </c>
      <c r="P59" s="19">
        <v>29</v>
      </c>
      <c r="Q59" s="19">
        <v>22</v>
      </c>
      <c r="R59" s="19">
        <v>1149344</v>
      </c>
      <c r="S59" s="19">
        <v>594303</v>
      </c>
      <c r="T59" s="51">
        <f t="shared" si="5"/>
        <v>7.8653562379931508</v>
      </c>
      <c r="U59" s="51">
        <f t="shared" si="6"/>
        <v>15.211096023408935</v>
      </c>
      <c r="V59" s="51">
        <f t="shared" si="8"/>
        <v>15.211096023408935</v>
      </c>
      <c r="W59" s="52">
        <f t="shared" si="7"/>
        <v>5.641592920353982E-2</v>
      </c>
      <c r="X59" s="52">
        <f t="shared" si="9"/>
        <v>5.641592920353982E-2</v>
      </c>
      <c r="Y59" s="52">
        <f>'Órdenes y Medidas'!C62/'Denuncias-Renuncias'!G59</f>
        <v>0.17588495575221239</v>
      </c>
      <c r="Z59" s="52">
        <f>'Órdenes y Medidas'!C62/'Denuncias-Renuncias'!C59</f>
        <v>0.17588495575221239</v>
      </c>
    </row>
    <row r="60" spans="2:26" ht="20.100000000000001" customHeight="1" thickBot="1" x14ac:dyDescent="0.25">
      <c r="B60" s="4" t="s">
        <v>247</v>
      </c>
      <c r="C60" s="19">
        <v>208</v>
      </c>
      <c r="D60" s="19">
        <v>130</v>
      </c>
      <c r="E60" s="19">
        <v>78</v>
      </c>
      <c r="F60" s="19">
        <v>7</v>
      </c>
      <c r="G60" s="19">
        <v>214</v>
      </c>
      <c r="H60" s="19">
        <v>0</v>
      </c>
      <c r="I60" s="19">
        <v>0</v>
      </c>
      <c r="J60" s="19">
        <v>209</v>
      </c>
      <c r="K60" s="19">
        <v>0</v>
      </c>
      <c r="L60" s="19">
        <v>4</v>
      </c>
      <c r="M60" s="19">
        <v>1</v>
      </c>
      <c r="N60" s="19">
        <v>0</v>
      </c>
      <c r="O60" s="19">
        <v>32</v>
      </c>
      <c r="P60" s="19">
        <v>18</v>
      </c>
      <c r="Q60" s="19">
        <v>14</v>
      </c>
      <c r="R60" s="19">
        <v>319892</v>
      </c>
      <c r="S60" s="19">
        <v>162041</v>
      </c>
      <c r="T60" s="53">
        <f t="shared" si="5"/>
        <v>6.6897577932552235</v>
      </c>
      <c r="U60" s="53">
        <f t="shared" si="6"/>
        <v>13.206534148764819</v>
      </c>
      <c r="V60" s="53">
        <f t="shared" si="8"/>
        <v>12.836257490388235</v>
      </c>
      <c r="W60" s="54">
        <f t="shared" si="7"/>
        <v>0.14953271028037382</v>
      </c>
      <c r="X60" s="54">
        <f t="shared" si="9"/>
        <v>0.15384615384615385</v>
      </c>
      <c r="Y60" s="54">
        <f>'Órdenes y Medidas'!C63/'Denuncias-Renuncias'!G60</f>
        <v>0.26635514018691586</v>
      </c>
      <c r="Z60" s="54">
        <f>'Órdenes y Medidas'!C63/'Denuncias-Renuncias'!C60</f>
        <v>0.27403846153846156</v>
      </c>
    </row>
    <row r="61" spans="2:26" ht="20.100000000000001" customHeight="1" thickBot="1" x14ac:dyDescent="0.25">
      <c r="B61" s="7" t="s">
        <v>22</v>
      </c>
      <c r="C61" s="40">
        <f>SUM(C11:C60)</f>
        <v>43504</v>
      </c>
      <c r="D61" s="40">
        <f t="shared" ref="D61:Q61" si="10">SUM(D11:D60)</f>
        <v>28479</v>
      </c>
      <c r="E61" s="40">
        <f t="shared" si="10"/>
        <v>15025</v>
      </c>
      <c r="F61" s="40">
        <f>SUM(F11:F60)</f>
        <v>150</v>
      </c>
      <c r="G61" s="40">
        <f t="shared" si="10"/>
        <v>45078</v>
      </c>
      <c r="H61" s="40">
        <f t="shared" si="10"/>
        <v>620</v>
      </c>
      <c r="I61" s="40">
        <f t="shared" si="10"/>
        <v>41</v>
      </c>
      <c r="J61" s="40">
        <f t="shared" si="10"/>
        <v>32025</v>
      </c>
      <c r="K61" s="40">
        <f t="shared" si="10"/>
        <v>665</v>
      </c>
      <c r="L61" s="40">
        <f t="shared" si="10"/>
        <v>6556</v>
      </c>
      <c r="M61" s="40">
        <f t="shared" si="10"/>
        <v>3270</v>
      </c>
      <c r="N61" s="40">
        <f t="shared" si="10"/>
        <v>1901</v>
      </c>
      <c r="O61" s="40">
        <f t="shared" si="10"/>
        <v>4580</v>
      </c>
      <c r="P61" s="40">
        <f t="shared" si="10"/>
        <v>2590</v>
      </c>
      <c r="Q61" s="40">
        <f t="shared" si="10"/>
        <v>1990</v>
      </c>
      <c r="R61" s="40">
        <f t="shared" ref="R61:S61" si="11">SUM(R11:R60)</f>
        <v>47475420</v>
      </c>
      <c r="S61" s="40">
        <f t="shared" si="11"/>
        <v>24210039</v>
      </c>
      <c r="T61" s="55">
        <f>+(G61/R61)*10000</f>
        <v>9.4950186854587066</v>
      </c>
      <c r="U61" s="55">
        <f>+(G61/S61)*10000</f>
        <v>18.619548692176828</v>
      </c>
      <c r="V61" s="55">
        <f t="shared" si="8"/>
        <v>17.969405171135826</v>
      </c>
      <c r="W61" s="56">
        <f>+O61/G61</f>
        <v>0.10160166821953059</v>
      </c>
      <c r="X61" s="56">
        <f t="shared" si="9"/>
        <v>0.10527767561603531</v>
      </c>
      <c r="Y61" s="56">
        <f>'Órdenes y Medidas'!C64/'Denuncias-Renuncias'!G61</f>
        <v>0.21498291849682771</v>
      </c>
      <c r="Z61" s="56">
        <f>'Órdenes y Medidas'!C64/'Denuncias-Renuncias'!C61</f>
        <v>0.22276112541375506</v>
      </c>
    </row>
    <row r="62" spans="2:26" ht="15" thickBot="1" x14ac:dyDescent="0.25"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2:26" x14ac:dyDescent="0.2">
      <c r="C63" s="49"/>
    </row>
    <row r="65" spans="18:18" x14ac:dyDescent="0.2">
      <c r="R65" t="s">
        <v>295</v>
      </c>
    </row>
  </sheetData>
  <mergeCells count="20">
    <mergeCell ref="S9:S10"/>
    <mergeCell ref="I9:I10"/>
    <mergeCell ref="J9:L9"/>
    <mergeCell ref="M9:M10"/>
    <mergeCell ref="N9:N10"/>
    <mergeCell ref="O9:Q9"/>
    <mergeCell ref="R9:R10"/>
    <mergeCell ref="Z9:Z10"/>
    <mergeCell ref="T9:T10"/>
    <mergeCell ref="U9:U10"/>
    <mergeCell ref="V9:V10"/>
    <mergeCell ref="W9:W10"/>
    <mergeCell ref="X9:X10"/>
    <mergeCell ref="Y9:Y10"/>
    <mergeCell ref="C9:C10"/>
    <mergeCell ref="D9:D10"/>
    <mergeCell ref="E9:E10"/>
    <mergeCell ref="G9:G10"/>
    <mergeCell ref="H9:H10"/>
    <mergeCell ref="F9:F10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8:I61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9" width="18.75" customWidth="1"/>
    <col min="19" max="19" width="12.25" customWidth="1"/>
  </cols>
  <sheetData>
    <row r="8" spans="2:9" ht="27.75" customHeight="1" x14ac:dyDescent="0.2"/>
    <row r="9" spans="2:9" ht="42.75" customHeight="1" x14ac:dyDescent="0.2">
      <c r="B9" s="10"/>
      <c r="C9" s="97" t="s">
        <v>153</v>
      </c>
      <c r="D9" s="97" t="s">
        <v>130</v>
      </c>
      <c r="E9" s="99" t="s">
        <v>131</v>
      </c>
      <c r="F9" s="100"/>
      <c r="G9" s="101"/>
      <c r="H9" s="101" t="s">
        <v>152</v>
      </c>
      <c r="I9" s="97" t="s">
        <v>133</v>
      </c>
    </row>
    <row r="10" spans="2:9" ht="83.25" customHeight="1" thickBot="1" x14ac:dyDescent="0.25">
      <c r="B10" s="10"/>
      <c r="C10" s="98"/>
      <c r="D10" s="98"/>
      <c r="E10" s="41" t="s">
        <v>146</v>
      </c>
      <c r="F10" s="42" t="s">
        <v>147</v>
      </c>
      <c r="G10" s="43" t="s">
        <v>148</v>
      </c>
      <c r="H10" s="102"/>
      <c r="I10" s="98"/>
    </row>
    <row r="11" spans="2:9" ht="20.100000000000001" customHeight="1" thickBot="1" x14ac:dyDescent="0.25">
      <c r="B11" s="3" t="s">
        <v>198</v>
      </c>
      <c r="C11" s="57">
        <f>+IF('Denuncias-Renuncias'!$G11=0,"-",('Denuncias-Renuncias'!H11/'Denuncias-Renuncias'!$G11))</f>
        <v>9.3196644920782849E-4</v>
      </c>
      <c r="D11" s="57">
        <f>+IF('Denuncias-Renuncias'!$G11=0,"-",('Denuncias-Renuncias'!I11/'Denuncias-Renuncias'!$G11))</f>
        <v>0</v>
      </c>
      <c r="E11" s="57">
        <f>+IF('Denuncias-Renuncias'!$G11=0,"-",('Denuncias-Renuncias'!J11/'Denuncias-Renuncias'!$G11))</f>
        <v>0.86393289841565701</v>
      </c>
      <c r="F11" s="57">
        <f>+IF('Denuncias-Renuncias'!$G11=0,"-",('Denuncias-Renuncias'!K11/'Denuncias-Renuncias'!$G11))</f>
        <v>1.0251630941286114E-2</v>
      </c>
      <c r="G11" s="57">
        <f>+IF('Denuncias-Renuncias'!$G11=0,"-",('Denuncias-Renuncias'!L11/'Denuncias-Renuncias'!$G11))</f>
        <v>9.4128611369990678E-2</v>
      </c>
      <c r="H11" s="57">
        <f>+IF('Denuncias-Renuncias'!$G11=0,"-",('Denuncias-Renuncias'!M11/'Denuncias-Renuncias'!$G11))</f>
        <v>3.0754892823858342E-2</v>
      </c>
      <c r="I11" s="57">
        <f>+IF('Denuncias-Renuncias'!$G11=0,"-",('Denuncias-Renuncias'!N11/'Denuncias-Renuncias'!$G11))</f>
        <v>0</v>
      </c>
    </row>
    <row r="12" spans="2:9" ht="20.100000000000001" customHeight="1" thickBot="1" x14ac:dyDescent="0.25">
      <c r="B12" s="4" t="s">
        <v>199</v>
      </c>
      <c r="C12" s="58">
        <f>+IF('Denuncias-Renuncias'!$G12=0,"-",('Denuncias-Renuncias'!H12/'Denuncias-Renuncias'!$G12))</f>
        <v>1.0015408320493066E-2</v>
      </c>
      <c r="D12" s="58">
        <f>+IF('Denuncias-Renuncias'!$G12=0,"-",('Denuncias-Renuncias'!I12/'Denuncias-Renuncias'!$G12))</f>
        <v>0</v>
      </c>
      <c r="E12" s="58">
        <f>+IF('Denuncias-Renuncias'!$G12=0,"-",('Denuncias-Renuncias'!J12/'Denuncias-Renuncias'!$G12))</f>
        <v>0.73728813559322037</v>
      </c>
      <c r="F12" s="58">
        <f>+IF('Denuncias-Renuncias'!$G12=0,"-",('Denuncias-Renuncias'!K12/'Denuncias-Renuncias'!$G12))</f>
        <v>5.3929121725731898E-3</v>
      </c>
      <c r="G12" s="58">
        <f>+IF('Denuncias-Renuncias'!$G12=0,"-",('Denuncias-Renuncias'!L12/'Denuncias-Renuncias'!$G12))</f>
        <v>2.6194144838212634E-2</v>
      </c>
      <c r="H12" s="58">
        <f>+IF('Denuncias-Renuncias'!$G12=0,"-",('Denuncias-Renuncias'!M12/'Denuncias-Renuncias'!$G12))</f>
        <v>5.007704160246533E-2</v>
      </c>
      <c r="I12" s="58">
        <f>+IF('Denuncias-Renuncias'!$G12=0,"-",('Denuncias-Renuncias'!N12/'Denuncias-Renuncias'!$G12))</f>
        <v>0.17103235747303544</v>
      </c>
    </row>
    <row r="13" spans="2:9" ht="20.100000000000001" customHeight="1" thickBot="1" x14ac:dyDescent="0.25">
      <c r="B13" s="4" t="s">
        <v>200</v>
      </c>
      <c r="C13" s="59">
        <f>+IF('Denuncias-Renuncias'!$G13=0,"-",('Denuncias-Renuncias'!H13/'Denuncias-Renuncias'!$G13))</f>
        <v>7.102272727272727E-3</v>
      </c>
      <c r="D13" s="58">
        <f>+IF('Denuncias-Renuncias'!$G13=0,"-",('Denuncias-Renuncias'!I13/'Denuncias-Renuncias'!$G13))</f>
        <v>0</v>
      </c>
      <c r="E13" s="58">
        <f>+IF('Denuncias-Renuncias'!$G13=0,"-",('Denuncias-Renuncias'!J13/'Denuncias-Renuncias'!$G13))</f>
        <v>0.77840909090909094</v>
      </c>
      <c r="F13" s="58">
        <f>+IF('Denuncias-Renuncias'!$G13=0,"-",('Denuncias-Renuncias'!K13/'Denuncias-Renuncias'!$G13))</f>
        <v>5.681818181818182E-3</v>
      </c>
      <c r="G13" s="58">
        <f>+IF('Denuncias-Renuncias'!$G13=0,"-",('Denuncias-Renuncias'!L13/'Denuncias-Renuncias'!$G13))</f>
        <v>6.5340909090909088E-2</v>
      </c>
      <c r="H13" s="58">
        <f>+IF('Denuncias-Renuncias'!$G13=0,"-",('Denuncias-Renuncias'!M13/'Denuncias-Renuncias'!$G13))</f>
        <v>0.14346590909090909</v>
      </c>
      <c r="I13" s="58">
        <f>+IF('Denuncias-Renuncias'!$G13=0,"-",('Denuncias-Renuncias'!N13/'Denuncias-Renuncias'!$G13))</f>
        <v>0</v>
      </c>
    </row>
    <row r="14" spans="2:9" ht="20.100000000000001" customHeight="1" thickBot="1" x14ac:dyDescent="0.25">
      <c r="B14" s="4" t="s">
        <v>201</v>
      </c>
      <c r="C14" s="60">
        <f>+IF('Denuncias-Renuncias'!$G14=0,"-",('Denuncias-Renuncias'!H14/'Denuncias-Renuncias'!$G14))</f>
        <v>7.5075075075075074E-4</v>
      </c>
      <c r="D14" s="58">
        <f>+IF('Denuncias-Renuncias'!$G14=0,"-",('Denuncias-Renuncias'!I14/'Denuncias-Renuncias'!$G14))</f>
        <v>0</v>
      </c>
      <c r="E14" s="58">
        <f>+IF('Denuncias-Renuncias'!$G14=0,"-",('Denuncias-Renuncias'!J14/'Denuncias-Renuncias'!$G14))</f>
        <v>0.65765765765765771</v>
      </c>
      <c r="F14" s="58">
        <f>+IF('Denuncias-Renuncias'!$G14=0,"-",('Denuncias-Renuncias'!K14/'Denuncias-Renuncias'!$G14))</f>
        <v>1.1261261261261261E-2</v>
      </c>
      <c r="G14" s="58">
        <f>+IF('Denuncias-Renuncias'!$G14=0,"-",('Denuncias-Renuncias'!L14/'Denuncias-Renuncias'!$G14))</f>
        <v>9.2342342342342343E-2</v>
      </c>
      <c r="H14" s="58">
        <f>+IF('Denuncias-Renuncias'!$G14=0,"-",('Denuncias-Renuncias'!M14/'Denuncias-Renuncias'!$G14))</f>
        <v>8.1081081081081086E-2</v>
      </c>
      <c r="I14" s="58">
        <f>+IF('Denuncias-Renuncias'!$G14=0,"-",('Denuncias-Renuncias'!N14/'Denuncias-Renuncias'!$G14))</f>
        <v>0.1569069069069069</v>
      </c>
    </row>
    <row r="15" spans="2:9" ht="20.100000000000001" customHeight="1" thickBot="1" x14ac:dyDescent="0.25">
      <c r="B15" s="4" t="s">
        <v>202</v>
      </c>
      <c r="C15" s="60">
        <f>+IF('Denuncias-Renuncias'!$G15=0,"-",('Denuncias-Renuncias'!H15/'Denuncias-Renuncias'!$G15))</f>
        <v>3.134796238244514E-3</v>
      </c>
      <c r="D15" s="58">
        <f>+IF('Denuncias-Renuncias'!$G15=0,"-",('Denuncias-Renuncias'!I15/'Denuncias-Renuncias'!$G15))</f>
        <v>0</v>
      </c>
      <c r="E15" s="58">
        <f>+IF('Denuncias-Renuncias'!$G15=0,"-",('Denuncias-Renuncias'!J15/'Denuncias-Renuncias'!$G15))</f>
        <v>0.88557993730407525</v>
      </c>
      <c r="F15" s="58">
        <f>+IF('Denuncias-Renuncias'!$G15=0,"-",('Denuncias-Renuncias'!K15/'Denuncias-Renuncias'!$G15))</f>
        <v>1.567398119122257E-3</v>
      </c>
      <c r="G15" s="58">
        <f>+IF('Denuncias-Renuncias'!$G15=0,"-",('Denuncias-Renuncias'!L15/'Denuncias-Renuncias'!$G15))</f>
        <v>5.1724137931034482E-2</v>
      </c>
      <c r="H15" s="58">
        <f>+IF('Denuncias-Renuncias'!$G15=0,"-",('Denuncias-Renuncias'!M15/'Denuncias-Renuncias'!$G15))</f>
        <v>4.5454545454545456E-2</v>
      </c>
      <c r="I15" s="58">
        <f>+IF('Denuncias-Renuncias'!$G15=0,"-",('Denuncias-Renuncias'!N15/'Denuncias-Renuncias'!$G15))</f>
        <v>1.2539184952978056E-2</v>
      </c>
    </row>
    <row r="16" spans="2:9" ht="20.100000000000001" customHeight="1" thickBot="1" x14ac:dyDescent="0.25">
      <c r="B16" s="4" t="s">
        <v>203</v>
      </c>
      <c r="C16" s="60">
        <f>+IF('Denuncias-Renuncias'!$G16=0,"-",('Denuncias-Renuncias'!H16/'Denuncias-Renuncias'!$G16))</f>
        <v>5.3003533568904597E-3</v>
      </c>
      <c r="D16" s="58">
        <f>+IF('Denuncias-Renuncias'!$G16=0,"-",('Denuncias-Renuncias'!I16/'Denuncias-Renuncias'!$G16))</f>
        <v>1.7667844522968198E-3</v>
      </c>
      <c r="E16" s="58">
        <f>+IF('Denuncias-Renuncias'!$G16=0,"-",('Denuncias-Renuncias'!J16/'Denuncias-Renuncias'!$G16))</f>
        <v>0.83215547703180215</v>
      </c>
      <c r="F16" s="58">
        <f>+IF('Denuncias-Renuncias'!$G16=0,"-",('Denuncias-Renuncias'!K16/'Denuncias-Renuncias'!$G16))</f>
        <v>8.8339222614840993E-3</v>
      </c>
      <c r="G16" s="58">
        <f>+IF('Denuncias-Renuncias'!$G16=0,"-",('Denuncias-Renuncias'!L16/'Denuncias-Renuncias'!$G16))</f>
        <v>6.1837455830388695E-2</v>
      </c>
      <c r="H16" s="58">
        <f>+IF('Denuncias-Renuncias'!$G16=0,"-",('Denuncias-Renuncias'!M16/'Denuncias-Renuncias'!$G16))</f>
        <v>4.0636042402826852E-2</v>
      </c>
      <c r="I16" s="58">
        <f>+IF('Denuncias-Renuncias'!$G16=0,"-",('Denuncias-Renuncias'!N16/'Denuncias-Renuncias'!$G16))</f>
        <v>4.9469964664310952E-2</v>
      </c>
    </row>
    <row r="17" spans="2:9" ht="20.100000000000001" customHeight="1" thickBot="1" x14ac:dyDescent="0.25">
      <c r="B17" s="4" t="s">
        <v>204</v>
      </c>
      <c r="C17" s="60">
        <f>+IF('Denuncias-Renuncias'!$G17=0,"-",('Denuncias-Renuncias'!H17/'Denuncias-Renuncias'!$G17))</f>
        <v>8.7800369685767099E-3</v>
      </c>
      <c r="D17" s="58">
        <f>+IF('Denuncias-Renuncias'!$G17=0,"-",('Denuncias-Renuncias'!I17/'Denuncias-Renuncias'!$G17))</f>
        <v>2.3105360443622922E-3</v>
      </c>
      <c r="E17" s="58">
        <f>+IF('Denuncias-Renuncias'!$G17=0,"-",('Denuncias-Renuncias'!J17/'Denuncias-Renuncias'!$G17))</f>
        <v>0.70009242144177453</v>
      </c>
      <c r="F17" s="58">
        <f>+IF('Denuncias-Renuncias'!$G17=0,"-",('Denuncias-Renuncias'!K17/'Denuncias-Renuncias'!$G17))</f>
        <v>4.6210720887245845E-3</v>
      </c>
      <c r="G17" s="58">
        <f>+IF('Denuncias-Renuncias'!$G17=0,"-",('Denuncias-Renuncias'!L17/'Denuncias-Renuncias'!$G17))</f>
        <v>0.23428835489833641</v>
      </c>
      <c r="H17" s="58">
        <f>+IF('Denuncias-Renuncias'!$G17=0,"-",('Denuncias-Renuncias'!M17/'Denuncias-Renuncias'!$G17))</f>
        <v>4.1127541589648799E-2</v>
      </c>
      <c r="I17" s="58">
        <f>+IF('Denuncias-Renuncias'!$G17=0,"-",('Denuncias-Renuncias'!N17/'Denuncias-Renuncias'!$G17))</f>
        <v>8.7800369685767099E-3</v>
      </c>
    </row>
    <row r="18" spans="2:9" ht="20.100000000000001" customHeight="1" thickBot="1" x14ac:dyDescent="0.25">
      <c r="B18" s="4" t="s">
        <v>205</v>
      </c>
      <c r="C18" s="60">
        <f>+IF('Denuncias-Renuncias'!$G18=0,"-",('Denuncias-Renuncias'!H18/'Denuncias-Renuncias'!$G18))</f>
        <v>8.5790884718498668E-3</v>
      </c>
      <c r="D18" s="58">
        <f>+IF('Denuncias-Renuncias'!$G18=0,"-",('Denuncias-Renuncias'!I18/'Denuncias-Renuncias'!$G18))</f>
        <v>0</v>
      </c>
      <c r="E18" s="58">
        <f>+IF('Denuncias-Renuncias'!$G18=0,"-",('Denuncias-Renuncias'!J18/'Denuncias-Renuncias'!$G18))</f>
        <v>0.74798927613941024</v>
      </c>
      <c r="F18" s="58">
        <f>+IF('Denuncias-Renuncias'!$G18=0,"-",('Denuncias-Renuncias'!K18/'Denuncias-Renuncias'!$G18))</f>
        <v>4.8257372654155499E-3</v>
      </c>
      <c r="G18" s="58">
        <f>+IF('Denuncias-Renuncias'!$G18=0,"-",('Denuncias-Renuncias'!L18/'Denuncias-Renuncias'!$G18))</f>
        <v>0.13994638069705093</v>
      </c>
      <c r="H18" s="58">
        <f>+IF('Denuncias-Renuncias'!$G18=0,"-",('Denuncias-Renuncias'!M18/'Denuncias-Renuncias'!$G18))</f>
        <v>9.6514745308310987E-2</v>
      </c>
      <c r="I18" s="58">
        <f>+IF('Denuncias-Renuncias'!$G18=0,"-",('Denuncias-Renuncias'!N18/'Denuncias-Renuncias'!$G18))</f>
        <v>2.1447721179624667E-3</v>
      </c>
    </row>
    <row r="19" spans="2:9" ht="20.100000000000001" customHeight="1" thickBot="1" x14ac:dyDescent="0.25">
      <c r="B19" s="4" t="s">
        <v>206</v>
      </c>
      <c r="C19" s="60">
        <f>+IF('Denuncias-Renuncias'!$G19=0,"-",('Denuncias-Renuncias'!H19/'Denuncias-Renuncias'!$G19))</f>
        <v>0</v>
      </c>
      <c r="D19" s="58">
        <f>+IF('Denuncias-Renuncias'!$G19=0,"-",('Denuncias-Renuncias'!I19/'Denuncias-Renuncias'!$G19))</f>
        <v>0</v>
      </c>
      <c r="E19" s="58">
        <f>+IF('Denuncias-Renuncias'!$G19=0,"-",('Denuncias-Renuncias'!J19/'Denuncias-Renuncias'!$G19))</f>
        <v>0.79259259259259263</v>
      </c>
      <c r="F19" s="58">
        <f>+IF('Denuncias-Renuncias'!$G19=0,"-",('Denuncias-Renuncias'!K19/'Denuncias-Renuncias'!$G19))</f>
        <v>7.407407407407407E-2</v>
      </c>
      <c r="G19" s="58">
        <f>+IF('Denuncias-Renuncias'!$G19=0,"-",('Denuncias-Renuncias'!L19/'Denuncias-Renuncias'!$G19))</f>
        <v>8.8888888888888892E-2</v>
      </c>
      <c r="H19" s="58">
        <f>+IF('Denuncias-Renuncias'!$G19=0,"-",('Denuncias-Renuncias'!M19/'Denuncias-Renuncias'!$G19))</f>
        <v>2.9629629629629631E-2</v>
      </c>
      <c r="I19" s="58">
        <f>+IF('Denuncias-Renuncias'!$G19=0,"-",('Denuncias-Renuncias'!N19/'Denuncias-Renuncias'!$G19))</f>
        <v>1.4814814814814815E-2</v>
      </c>
    </row>
    <row r="20" spans="2:9" ht="20.100000000000001" customHeight="1" thickBot="1" x14ac:dyDescent="0.25">
      <c r="B20" s="4" t="s">
        <v>207</v>
      </c>
      <c r="C20" s="60">
        <f>+IF('Denuncias-Renuncias'!$G20=0,"-",('Denuncias-Renuncias'!H20/'Denuncias-Renuncias'!$G20))</f>
        <v>0</v>
      </c>
      <c r="D20" s="58">
        <f>+IF('Denuncias-Renuncias'!$G20=0,"-",('Denuncias-Renuncias'!I20/'Denuncias-Renuncias'!$G20))</f>
        <v>0</v>
      </c>
      <c r="E20" s="58">
        <f>+IF('Denuncias-Renuncias'!$G20=0,"-",('Denuncias-Renuncias'!J20/'Denuncias-Renuncias'!$G20))</f>
        <v>0.86764705882352944</v>
      </c>
      <c r="F20" s="58">
        <f>+IF('Denuncias-Renuncias'!$G20=0,"-",('Denuncias-Renuncias'!K20/'Denuncias-Renuncias'!$G20))</f>
        <v>1.4705882352941176E-2</v>
      </c>
      <c r="G20" s="58">
        <f>+IF('Denuncias-Renuncias'!$G20=0,"-",('Denuncias-Renuncias'!L20/'Denuncias-Renuncias'!$G20))</f>
        <v>4.4117647058823532E-2</v>
      </c>
      <c r="H20" s="58">
        <f>+IF('Denuncias-Renuncias'!$G20=0,"-",('Denuncias-Renuncias'!M20/'Denuncias-Renuncias'!$G20))</f>
        <v>4.4117647058823532E-2</v>
      </c>
      <c r="I20" s="58">
        <f>+IF('Denuncias-Renuncias'!$G20=0,"-",('Denuncias-Renuncias'!N20/'Denuncias-Renuncias'!$G20))</f>
        <v>2.9411764705882353E-2</v>
      </c>
    </row>
    <row r="21" spans="2:9" ht="20.100000000000001" customHeight="1" thickBot="1" x14ac:dyDescent="0.25">
      <c r="B21" s="4" t="s">
        <v>208</v>
      </c>
      <c r="C21" s="60">
        <f>+IF('Denuncias-Renuncias'!$G21=0,"-",('Denuncias-Renuncias'!H21/'Denuncias-Renuncias'!$G21))</f>
        <v>6.44468313641246E-3</v>
      </c>
      <c r="D21" s="58">
        <f>+IF('Denuncias-Renuncias'!$G21=0,"-",('Denuncias-Renuncias'!I21/'Denuncias-Renuncias'!$G21))</f>
        <v>1.0741138560687433E-3</v>
      </c>
      <c r="E21" s="58">
        <f>+IF('Denuncias-Renuncias'!$G21=0,"-",('Denuncias-Renuncias'!J21/'Denuncias-Renuncias'!$G21))</f>
        <v>0.62083780880773365</v>
      </c>
      <c r="F21" s="58">
        <f>+IF('Denuncias-Renuncias'!$G21=0,"-",('Denuncias-Renuncias'!K21/'Denuncias-Renuncias'!$G21))</f>
        <v>3.6519871106337275E-2</v>
      </c>
      <c r="G21" s="58">
        <f>+IF('Denuncias-Renuncias'!$G21=0,"-",('Denuncias-Renuncias'!L21/'Denuncias-Renuncias'!$G21))</f>
        <v>0.22126745435016112</v>
      </c>
      <c r="H21" s="58">
        <f>+IF('Denuncias-Renuncias'!$G21=0,"-",('Denuncias-Renuncias'!M21/'Denuncias-Renuncias'!$G21))</f>
        <v>0.11063372717508056</v>
      </c>
      <c r="I21" s="58">
        <f>+IF('Denuncias-Renuncias'!$G21=0,"-",('Denuncias-Renuncias'!N21/'Denuncias-Renuncias'!$G21))</f>
        <v>3.22234156820623E-3</v>
      </c>
    </row>
    <row r="22" spans="2:9" ht="20.100000000000001" customHeight="1" thickBot="1" x14ac:dyDescent="0.25">
      <c r="B22" s="4" t="s">
        <v>209</v>
      </c>
      <c r="C22" s="60">
        <f>+IF('Denuncias-Renuncias'!$G22=0,"-",('Denuncias-Renuncias'!H22/'Denuncias-Renuncias'!$G22))</f>
        <v>4.9382716049382715E-3</v>
      </c>
      <c r="D22" s="58">
        <f>+IF('Denuncias-Renuncias'!$G22=0,"-",('Denuncias-Renuncias'!I22/'Denuncias-Renuncias'!$G22))</f>
        <v>1.2345679012345679E-3</v>
      </c>
      <c r="E22" s="58">
        <f>+IF('Denuncias-Renuncias'!$G22=0,"-",('Denuncias-Renuncias'!J22/'Denuncias-Renuncias'!$G22))</f>
        <v>0.64691358024691359</v>
      </c>
      <c r="F22" s="58">
        <f>+IF('Denuncias-Renuncias'!$G22=0,"-",('Denuncias-Renuncias'!K22/'Denuncias-Renuncias'!$G22))</f>
        <v>2.0987654320987655E-2</v>
      </c>
      <c r="G22" s="58">
        <f>+IF('Denuncias-Renuncias'!$G22=0,"-",('Denuncias-Renuncias'!L22/'Denuncias-Renuncias'!$G22))</f>
        <v>0.15432098765432098</v>
      </c>
      <c r="H22" s="58">
        <f>+IF('Denuncias-Renuncias'!$G22=0,"-",('Denuncias-Renuncias'!M22/'Denuncias-Renuncias'!$G22))</f>
        <v>0.12592592592592591</v>
      </c>
      <c r="I22" s="58">
        <f>+IF('Denuncias-Renuncias'!$G22=0,"-",('Denuncias-Renuncias'!N22/'Denuncias-Renuncias'!$G22))</f>
        <v>4.5679012345679011E-2</v>
      </c>
    </row>
    <row r="23" spans="2:9" ht="20.100000000000001" customHeight="1" thickBot="1" x14ac:dyDescent="0.25">
      <c r="B23" s="4" t="s">
        <v>210</v>
      </c>
      <c r="C23" s="60">
        <f>+IF('Denuncias-Renuncias'!$G23=0,"-",('Denuncias-Renuncias'!H23/'Denuncias-Renuncias'!$G23))</f>
        <v>2.1739130434782608E-2</v>
      </c>
      <c r="D23" s="58">
        <f>+IF('Denuncias-Renuncias'!$G23=0,"-",('Denuncias-Renuncias'!I23/'Denuncias-Renuncias'!$G23))</f>
        <v>3.105590062111801E-3</v>
      </c>
      <c r="E23" s="58">
        <f>+IF('Denuncias-Renuncias'!$G23=0,"-",('Denuncias-Renuncias'!J23/'Denuncias-Renuncias'!$G23))</f>
        <v>0.66335403726708075</v>
      </c>
      <c r="F23" s="58">
        <f>+IF('Denuncias-Renuncias'!$G23=0,"-",('Denuncias-Renuncias'!K23/'Denuncias-Renuncias'!$G23))</f>
        <v>4.472049689440994E-2</v>
      </c>
      <c r="G23" s="58">
        <f>+IF('Denuncias-Renuncias'!$G23=0,"-",('Denuncias-Renuncias'!L23/'Denuncias-Renuncias'!$G23))</f>
        <v>0.14596273291925466</v>
      </c>
      <c r="H23" s="58">
        <f>+IF('Denuncias-Renuncias'!$G23=0,"-",('Denuncias-Renuncias'!M23/'Denuncias-Renuncias'!$G23))</f>
        <v>0.11304347826086956</v>
      </c>
      <c r="I23" s="58">
        <f>+IF('Denuncias-Renuncias'!$G23=0,"-",('Denuncias-Renuncias'!N23/'Denuncias-Renuncias'!$G23))</f>
        <v>8.0745341614906832E-3</v>
      </c>
    </row>
    <row r="24" spans="2:9" ht="20.100000000000001" customHeight="1" thickBot="1" x14ac:dyDescent="0.25">
      <c r="B24" s="4" t="s">
        <v>211</v>
      </c>
      <c r="C24" s="60">
        <f>+IF('Denuncias-Renuncias'!$G24=0,"-",('Denuncias-Renuncias'!H24/'Denuncias-Renuncias'!$G24))</f>
        <v>5.1579626047711154E-3</v>
      </c>
      <c r="D24" s="58">
        <f>+IF('Denuncias-Renuncias'!$G24=0,"-",('Denuncias-Renuncias'!I24/'Denuncias-Renuncias'!$G24))</f>
        <v>1.2894906511927789E-3</v>
      </c>
      <c r="E24" s="58">
        <f>+IF('Denuncias-Renuncias'!$G24=0,"-",('Denuncias-Renuncias'!J24/'Denuncias-Renuncias'!$G24))</f>
        <v>0.64539007092198586</v>
      </c>
      <c r="F24" s="58">
        <f>+IF('Denuncias-Renuncias'!$G24=0,"-",('Denuncias-Renuncias'!K24/'Denuncias-Renuncias'!$G24))</f>
        <v>1.3539651837524178E-2</v>
      </c>
      <c r="G24" s="58">
        <f>+IF('Denuncias-Renuncias'!$G24=0,"-",('Denuncias-Renuncias'!L24/'Denuncias-Renuncias'!$G24))</f>
        <v>0.12250161186331399</v>
      </c>
      <c r="H24" s="58">
        <f>+IF('Denuncias-Renuncias'!$G24=0,"-",('Denuncias-Renuncias'!M24/'Denuncias-Renuncias'!$G24))</f>
        <v>0.19084461637653127</v>
      </c>
      <c r="I24" s="58">
        <f>+IF('Denuncias-Renuncias'!$G24=0,"-",('Denuncias-Renuncias'!N24/'Denuncias-Renuncias'!$G24))</f>
        <v>2.1276595744680851E-2</v>
      </c>
    </row>
    <row r="25" spans="2:9" ht="20.100000000000001" customHeight="1" thickBot="1" x14ac:dyDescent="0.25">
      <c r="B25" s="4" t="s">
        <v>212</v>
      </c>
      <c r="C25" s="60">
        <f>+IF('Denuncias-Renuncias'!$G25=0,"-",('Denuncias-Renuncias'!H25/'Denuncias-Renuncias'!$G25))</f>
        <v>1.6172506738544475E-2</v>
      </c>
      <c r="D25" s="58">
        <f>+IF('Denuncias-Renuncias'!$G25=0,"-",('Denuncias-Renuncias'!I25/'Denuncias-Renuncias'!$G25))</f>
        <v>8.9847259658580418E-4</v>
      </c>
      <c r="E25" s="58">
        <f>+IF('Denuncias-Renuncias'!$G25=0,"-",('Denuncias-Renuncias'!J25/'Denuncias-Renuncias'!$G25))</f>
        <v>0.68283917340521116</v>
      </c>
      <c r="F25" s="58">
        <f>+IF('Denuncias-Renuncias'!$G25=0,"-",('Denuncias-Renuncias'!K25/'Denuncias-Renuncias'!$G25))</f>
        <v>6.2893081761006293E-3</v>
      </c>
      <c r="G25" s="58">
        <f>+IF('Denuncias-Renuncias'!$G25=0,"-",('Denuncias-Renuncias'!L25/'Denuncias-Renuncias'!$G25))</f>
        <v>0.17789757412398921</v>
      </c>
      <c r="H25" s="58">
        <f>+IF('Denuncias-Renuncias'!$G25=0,"-",('Denuncias-Renuncias'!M25/'Denuncias-Renuncias'!$G25))</f>
        <v>7.4573225516621738E-2</v>
      </c>
      <c r="I25" s="58">
        <f>+IF('Denuncias-Renuncias'!$G25=0,"-",('Denuncias-Renuncias'!N25/'Denuncias-Renuncias'!$G25))</f>
        <v>4.1329739442946989E-2</v>
      </c>
    </row>
    <row r="26" spans="2:9" ht="20.100000000000001" customHeight="1" thickBot="1" x14ac:dyDescent="0.25">
      <c r="B26" s="5" t="s">
        <v>213</v>
      </c>
      <c r="C26" s="60">
        <f>+IF('Denuncias-Renuncias'!$G26=0,"-",('Denuncias-Renuncias'!H26/'Denuncias-Renuncias'!$G26))</f>
        <v>6.9084628670120895E-3</v>
      </c>
      <c r="D26" s="58">
        <f>+IF('Denuncias-Renuncias'!$G26=0,"-",('Denuncias-Renuncias'!I26/'Denuncias-Renuncias'!$G26))</f>
        <v>0</v>
      </c>
      <c r="E26" s="58">
        <f>+IF('Denuncias-Renuncias'!$G26=0,"-",('Denuncias-Renuncias'!J26/'Denuncias-Renuncias'!$G26))</f>
        <v>0.50604490500863553</v>
      </c>
      <c r="F26" s="58">
        <f>+IF('Denuncias-Renuncias'!$G26=0,"-",('Denuncias-Renuncias'!K26/'Denuncias-Renuncias'!$G26))</f>
        <v>4.145077720207254E-2</v>
      </c>
      <c r="G26" s="58">
        <f>+IF('Denuncias-Renuncias'!$G26=0,"-",('Denuncias-Renuncias'!L26/'Denuncias-Renuncias'!$G26))</f>
        <v>0.12262521588946459</v>
      </c>
      <c r="H26" s="58">
        <f>+IF('Denuncias-Renuncias'!$G26=0,"-",('Denuncias-Renuncias'!M26/'Denuncias-Renuncias'!$G26))</f>
        <v>4.8359240069084632E-2</v>
      </c>
      <c r="I26" s="58">
        <f>+IF('Denuncias-Renuncias'!$G26=0,"-",('Denuncias-Renuncias'!N26/'Denuncias-Renuncias'!$G26))</f>
        <v>0.27461139896373055</v>
      </c>
    </row>
    <row r="27" spans="2:9" ht="20.100000000000001" customHeight="1" thickBot="1" x14ac:dyDescent="0.25">
      <c r="B27" s="6" t="s">
        <v>214</v>
      </c>
      <c r="C27" s="60">
        <f>+IF('Denuncias-Renuncias'!$G27=0,"-",('Denuncias-Renuncias'!H27/'Denuncias-Renuncias'!$G27))</f>
        <v>0</v>
      </c>
      <c r="D27" s="58">
        <f>+IF('Denuncias-Renuncias'!$G27=0,"-",('Denuncias-Renuncias'!I27/'Denuncias-Renuncias'!$G27))</f>
        <v>0</v>
      </c>
      <c r="E27" s="58">
        <f>+IF('Denuncias-Renuncias'!$G27=0,"-",('Denuncias-Renuncias'!J27/'Denuncias-Renuncias'!$G27))</f>
        <v>0.78632478632478631</v>
      </c>
      <c r="F27" s="58">
        <f>+IF('Denuncias-Renuncias'!$G27=0,"-",('Denuncias-Renuncias'!K27/'Denuncias-Renuncias'!$G27))</f>
        <v>0</v>
      </c>
      <c r="G27" s="58">
        <f>+IF('Denuncias-Renuncias'!$G27=0,"-",('Denuncias-Renuncias'!L27/'Denuncias-Renuncias'!$G27))</f>
        <v>0.17094017094017094</v>
      </c>
      <c r="H27" s="58">
        <f>+IF('Denuncias-Renuncias'!$G27=0,"-",('Denuncias-Renuncias'!M27/'Denuncias-Renuncias'!$G27))</f>
        <v>4.2735042735042736E-2</v>
      </c>
      <c r="I27" s="58">
        <f>+IF('Denuncias-Renuncias'!$G27=0,"-",('Denuncias-Renuncias'!N27/'Denuncias-Renuncias'!$G27))</f>
        <v>0</v>
      </c>
    </row>
    <row r="28" spans="2:9" ht="20.100000000000001" customHeight="1" thickBot="1" x14ac:dyDescent="0.25">
      <c r="B28" s="4" t="s">
        <v>215</v>
      </c>
      <c r="C28" s="60">
        <f>+IF('Denuncias-Renuncias'!$G28=0,"-",('Denuncias-Renuncias'!H28/'Denuncias-Renuncias'!$G28))</f>
        <v>0</v>
      </c>
      <c r="D28" s="58">
        <f>+IF('Denuncias-Renuncias'!$G28=0,"-",('Denuncias-Renuncias'!I28/'Denuncias-Renuncias'!$G28))</f>
        <v>0</v>
      </c>
      <c r="E28" s="58">
        <f>+IF('Denuncias-Renuncias'!$G28=0,"-",('Denuncias-Renuncias'!J28/'Denuncias-Renuncias'!$G28))</f>
        <v>0.78346456692913391</v>
      </c>
      <c r="F28" s="58">
        <f>+IF('Denuncias-Renuncias'!$G28=0,"-",('Denuncias-Renuncias'!K28/'Denuncias-Renuncias'!$G28))</f>
        <v>4.3307086614173228E-2</v>
      </c>
      <c r="G28" s="58">
        <f>+IF('Denuncias-Renuncias'!$G28=0,"-",('Denuncias-Renuncias'!L28/'Denuncias-Renuncias'!$G28))</f>
        <v>0.14566929133858267</v>
      </c>
      <c r="H28" s="58">
        <f>+IF('Denuncias-Renuncias'!$G28=0,"-",('Denuncias-Renuncias'!M28/'Denuncias-Renuncias'!$G28))</f>
        <v>2.3622047244094488E-2</v>
      </c>
      <c r="I28" s="58">
        <f>+IF('Denuncias-Renuncias'!$G28=0,"-",('Denuncias-Renuncias'!N28/'Denuncias-Renuncias'!$G28))</f>
        <v>3.937007874015748E-3</v>
      </c>
    </row>
    <row r="29" spans="2:9" ht="20.100000000000001" customHeight="1" thickBot="1" x14ac:dyDescent="0.25">
      <c r="B29" s="4" t="s">
        <v>216</v>
      </c>
      <c r="C29" s="60">
        <f>+IF('Denuncias-Renuncias'!$G29=0,"-",('Denuncias-Renuncias'!H29/'Denuncias-Renuncias'!$G29))</f>
        <v>0</v>
      </c>
      <c r="D29" s="58">
        <f>+IF('Denuncias-Renuncias'!$G29=0,"-",('Denuncias-Renuncias'!I29/'Denuncias-Renuncias'!$G29))</f>
        <v>0</v>
      </c>
      <c r="E29" s="58">
        <f>+IF('Denuncias-Renuncias'!$G29=0,"-",('Denuncias-Renuncias'!J29/'Denuncias-Renuncias'!$G29))</f>
        <v>0.97499999999999998</v>
      </c>
      <c r="F29" s="58">
        <f>+IF('Denuncias-Renuncias'!$G29=0,"-",('Denuncias-Renuncias'!K29/'Denuncias-Renuncias'!$G29))</f>
        <v>0</v>
      </c>
      <c r="G29" s="58">
        <f>+IF('Denuncias-Renuncias'!$G29=0,"-",('Denuncias-Renuncias'!L29/'Denuncias-Renuncias'!$G29))</f>
        <v>1.4285714285714285E-2</v>
      </c>
      <c r="H29" s="58">
        <f>+IF('Denuncias-Renuncias'!$G29=0,"-",('Denuncias-Renuncias'!M29/'Denuncias-Renuncias'!$G29))</f>
        <v>1.0714285714285714E-2</v>
      </c>
      <c r="I29" s="58">
        <f>+IF('Denuncias-Renuncias'!$G29=0,"-",('Denuncias-Renuncias'!N29/'Denuncias-Renuncias'!$G29))</f>
        <v>0</v>
      </c>
    </row>
    <row r="30" spans="2:9" ht="20.100000000000001" customHeight="1" thickBot="1" x14ac:dyDescent="0.25">
      <c r="B30" s="4" t="s">
        <v>217</v>
      </c>
      <c r="C30" s="60">
        <f>+IF('Denuncias-Renuncias'!$G30=0,"-",('Denuncias-Renuncias'!H30/'Denuncias-Renuncias'!$G30))</f>
        <v>0</v>
      </c>
      <c r="D30" s="58">
        <f>+IF('Denuncias-Renuncias'!$G30=0,"-",('Denuncias-Renuncias'!I30/'Denuncias-Renuncias'!$G30))</f>
        <v>0</v>
      </c>
      <c r="E30" s="58">
        <f>+IF('Denuncias-Renuncias'!$G30=0,"-",('Denuncias-Renuncias'!J30/'Denuncias-Renuncias'!$G30))</f>
        <v>1</v>
      </c>
      <c r="F30" s="58">
        <f>+IF('Denuncias-Renuncias'!$G30=0,"-",('Denuncias-Renuncias'!K30/'Denuncias-Renuncias'!$G30))</f>
        <v>0</v>
      </c>
      <c r="G30" s="58">
        <f>+IF('Denuncias-Renuncias'!$G30=0,"-",('Denuncias-Renuncias'!L30/'Denuncias-Renuncias'!$G30))</f>
        <v>0</v>
      </c>
      <c r="H30" s="58">
        <f>+IF('Denuncias-Renuncias'!$G30=0,"-",('Denuncias-Renuncias'!M30/'Denuncias-Renuncias'!$G30))</f>
        <v>0</v>
      </c>
      <c r="I30" s="58">
        <f>+IF('Denuncias-Renuncias'!$G30=0,"-",('Denuncias-Renuncias'!N30/'Denuncias-Renuncias'!$G30))</f>
        <v>0</v>
      </c>
    </row>
    <row r="31" spans="2:9" ht="20.100000000000001" customHeight="1" thickBot="1" x14ac:dyDescent="0.25">
      <c r="B31" s="4" t="s">
        <v>218</v>
      </c>
      <c r="C31" s="60">
        <f>+IF('Denuncias-Renuncias'!$G31=0,"-",('Denuncias-Renuncias'!H31/'Denuncias-Renuncias'!$G31))</f>
        <v>0</v>
      </c>
      <c r="D31" s="58">
        <f>+IF('Denuncias-Renuncias'!$G31=0,"-",('Denuncias-Renuncias'!I31/'Denuncias-Renuncias'!$G31))</f>
        <v>0</v>
      </c>
      <c r="E31" s="58">
        <f>+IF('Denuncias-Renuncias'!$G31=0,"-",('Denuncias-Renuncias'!J31/'Denuncias-Renuncias'!$G31))</f>
        <v>0.84466019417475724</v>
      </c>
      <c r="F31" s="58">
        <f>+IF('Denuncias-Renuncias'!$G31=0,"-",('Denuncias-Renuncias'!K31/'Denuncias-Renuncias'!$G31))</f>
        <v>0</v>
      </c>
      <c r="G31" s="58">
        <f>+IF('Denuncias-Renuncias'!$G31=0,"-",('Denuncias-Renuncias'!L31/'Denuncias-Renuncias'!$G31))</f>
        <v>0.11650485436893204</v>
      </c>
      <c r="H31" s="58">
        <f>+IF('Denuncias-Renuncias'!$G31=0,"-",('Denuncias-Renuncias'!M31/'Denuncias-Renuncias'!$G31))</f>
        <v>3.8834951456310676E-2</v>
      </c>
      <c r="I31" s="58">
        <f>+IF('Denuncias-Renuncias'!$G31=0,"-",('Denuncias-Renuncias'!N31/'Denuncias-Renuncias'!$G31))</f>
        <v>0</v>
      </c>
    </row>
    <row r="32" spans="2:9" ht="20.100000000000001" customHeight="1" thickBot="1" x14ac:dyDescent="0.25">
      <c r="B32" s="4" t="s">
        <v>219</v>
      </c>
      <c r="C32" s="60">
        <f>+IF('Denuncias-Renuncias'!$G32=0,"-",('Denuncias-Renuncias'!H32/'Denuncias-Renuncias'!$G32))</f>
        <v>0</v>
      </c>
      <c r="D32" s="58">
        <f>+IF('Denuncias-Renuncias'!$G32=0,"-",('Denuncias-Renuncias'!I32/'Denuncias-Renuncias'!$G32))</f>
        <v>0</v>
      </c>
      <c r="E32" s="58">
        <f>+IF('Denuncias-Renuncias'!$G32=0,"-",('Denuncias-Renuncias'!J32/'Denuncias-Renuncias'!$G32))</f>
        <v>0.93846153846153846</v>
      </c>
      <c r="F32" s="58">
        <f>+IF('Denuncias-Renuncias'!$G32=0,"-",('Denuncias-Renuncias'!K32/'Denuncias-Renuncias'!$G32))</f>
        <v>0</v>
      </c>
      <c r="G32" s="58">
        <f>+IF('Denuncias-Renuncias'!$G32=0,"-",('Denuncias-Renuncias'!L32/'Denuncias-Renuncias'!$G32))</f>
        <v>6.1538461538461542E-2</v>
      </c>
      <c r="H32" s="58">
        <f>+IF('Denuncias-Renuncias'!$G32=0,"-",('Denuncias-Renuncias'!M32/'Denuncias-Renuncias'!$G32))</f>
        <v>0</v>
      </c>
      <c r="I32" s="58">
        <f>+IF('Denuncias-Renuncias'!$G32=0,"-",('Denuncias-Renuncias'!N32/'Denuncias-Renuncias'!$G32))</f>
        <v>0</v>
      </c>
    </row>
    <row r="33" spans="2:9" ht="20.100000000000001" customHeight="1" thickBot="1" x14ac:dyDescent="0.25">
      <c r="B33" s="4" t="s">
        <v>220</v>
      </c>
      <c r="C33" s="60">
        <f>+IF('Denuncias-Renuncias'!$G33=0,"-",('Denuncias-Renuncias'!H33/'Denuncias-Renuncias'!$G33))</f>
        <v>0</v>
      </c>
      <c r="D33" s="58">
        <f>+IF('Denuncias-Renuncias'!$G33=0,"-",('Denuncias-Renuncias'!I33/'Denuncias-Renuncias'!$G33))</f>
        <v>0</v>
      </c>
      <c r="E33" s="58">
        <f>+IF('Denuncias-Renuncias'!$G33=0,"-",('Denuncias-Renuncias'!J33/'Denuncias-Renuncias'!$G33))</f>
        <v>0.76923076923076927</v>
      </c>
      <c r="F33" s="58">
        <f>+IF('Denuncias-Renuncias'!$G33=0,"-",('Denuncias-Renuncias'!K33/'Denuncias-Renuncias'!$G33))</f>
        <v>0</v>
      </c>
      <c r="G33" s="58">
        <f>+IF('Denuncias-Renuncias'!$G33=0,"-",('Denuncias-Renuncias'!L33/'Denuncias-Renuncias'!$G33))</f>
        <v>3.8461538461538464E-2</v>
      </c>
      <c r="H33" s="58">
        <f>+IF('Denuncias-Renuncias'!$G33=0,"-",('Denuncias-Renuncias'!M33/'Denuncias-Renuncias'!$G33))</f>
        <v>3.8461538461538464E-2</v>
      </c>
      <c r="I33" s="58">
        <f>+IF('Denuncias-Renuncias'!$G33=0,"-",('Denuncias-Renuncias'!N33/'Denuncias-Renuncias'!$G33))</f>
        <v>0.15384615384615385</v>
      </c>
    </row>
    <row r="34" spans="2:9" ht="20.100000000000001" customHeight="1" thickBot="1" x14ac:dyDescent="0.25">
      <c r="B34" s="4" t="s">
        <v>221</v>
      </c>
      <c r="C34" s="60">
        <f>+IF('Denuncias-Renuncias'!$G34=0,"-",('Denuncias-Renuncias'!H34/'Denuncias-Renuncias'!$G34))</f>
        <v>0</v>
      </c>
      <c r="D34" s="58">
        <f>+IF('Denuncias-Renuncias'!$G34=0,"-",('Denuncias-Renuncias'!I34/'Denuncias-Renuncias'!$G34))</f>
        <v>0</v>
      </c>
      <c r="E34" s="58">
        <f>+IF('Denuncias-Renuncias'!$G34=0,"-",('Denuncias-Renuncias'!J34/'Denuncias-Renuncias'!$G34))</f>
        <v>0.59347181008902072</v>
      </c>
      <c r="F34" s="58">
        <f>+IF('Denuncias-Renuncias'!$G34=0,"-",('Denuncias-Renuncias'!K34/'Denuncias-Renuncias'!$G34))</f>
        <v>7.418397626112759E-2</v>
      </c>
      <c r="G34" s="58">
        <f>+IF('Denuncias-Renuncias'!$G34=0,"-",('Denuncias-Renuncias'!L34/'Denuncias-Renuncias'!$G34))</f>
        <v>0.31750741839762614</v>
      </c>
      <c r="H34" s="58">
        <f>+IF('Denuncias-Renuncias'!$G34=0,"-",('Denuncias-Renuncias'!M34/'Denuncias-Renuncias'!$G34))</f>
        <v>1.483679525222552E-2</v>
      </c>
      <c r="I34" s="58">
        <f>+IF('Denuncias-Renuncias'!$G34=0,"-",('Denuncias-Renuncias'!N34/'Denuncias-Renuncias'!$G34))</f>
        <v>0</v>
      </c>
    </row>
    <row r="35" spans="2:9" ht="20.100000000000001" customHeight="1" thickBot="1" x14ac:dyDescent="0.25">
      <c r="B35" s="4" t="s">
        <v>222</v>
      </c>
      <c r="C35" s="60">
        <f>+IF('Denuncias-Renuncias'!$G35=0,"-",('Denuncias-Renuncias'!H35/'Denuncias-Renuncias'!$G35))</f>
        <v>0</v>
      </c>
      <c r="D35" s="58">
        <f>+IF('Denuncias-Renuncias'!$G35=0,"-",('Denuncias-Renuncias'!I35/'Denuncias-Renuncias'!$G35))</f>
        <v>6.5573770491803282E-2</v>
      </c>
      <c r="E35" s="58">
        <f>+IF('Denuncias-Renuncias'!$G35=0,"-",('Denuncias-Renuncias'!J35/'Denuncias-Renuncias'!$G35))</f>
        <v>0.86885245901639341</v>
      </c>
      <c r="F35" s="58">
        <f>+IF('Denuncias-Renuncias'!$G35=0,"-",('Denuncias-Renuncias'!K35/'Denuncias-Renuncias'!$G35))</f>
        <v>0</v>
      </c>
      <c r="G35" s="58">
        <f>+IF('Denuncias-Renuncias'!$G35=0,"-",('Denuncias-Renuncias'!L35/'Denuncias-Renuncias'!$G35))</f>
        <v>6.5573770491803282E-2</v>
      </c>
      <c r="H35" s="58">
        <f>+IF('Denuncias-Renuncias'!$G35=0,"-",('Denuncias-Renuncias'!M35/'Denuncias-Renuncias'!$G35))</f>
        <v>0</v>
      </c>
      <c r="I35" s="58">
        <f>+IF('Denuncias-Renuncias'!$G35=0,"-",('Denuncias-Renuncias'!N35/'Denuncias-Renuncias'!$G35))</f>
        <v>0</v>
      </c>
    </row>
    <row r="36" spans="2:9" ht="20.100000000000001" customHeight="1" thickBot="1" x14ac:dyDescent="0.25">
      <c r="B36" s="4" t="s">
        <v>223</v>
      </c>
      <c r="C36" s="60">
        <f>+IF('Denuncias-Renuncias'!$G36=0,"-",('Denuncias-Renuncias'!H36/'Denuncias-Renuncias'!$G36))</f>
        <v>4.4052863436123352E-3</v>
      </c>
      <c r="D36" s="58">
        <f>+IF('Denuncias-Renuncias'!$G36=0,"-",('Denuncias-Renuncias'!I36/'Denuncias-Renuncias'!$G36))</f>
        <v>0</v>
      </c>
      <c r="E36" s="58">
        <f>+IF('Denuncias-Renuncias'!$G36=0,"-",('Denuncias-Renuncias'!J36/'Denuncias-Renuncias'!$G36))</f>
        <v>0.77092511013215859</v>
      </c>
      <c r="F36" s="58">
        <f>+IF('Denuncias-Renuncias'!$G36=0,"-",('Denuncias-Renuncias'!K36/'Denuncias-Renuncias'!$G36))</f>
        <v>4.4052863436123352E-3</v>
      </c>
      <c r="G36" s="58">
        <f>+IF('Denuncias-Renuncias'!$G36=0,"-",('Denuncias-Renuncias'!L36/'Denuncias-Renuncias'!$G36))</f>
        <v>0.14537444933920704</v>
      </c>
      <c r="H36" s="58">
        <f>+IF('Denuncias-Renuncias'!$G36=0,"-",('Denuncias-Renuncias'!M36/'Denuncias-Renuncias'!$G36))</f>
        <v>7.4889867841409691E-2</v>
      </c>
      <c r="I36" s="58">
        <f>+IF('Denuncias-Renuncias'!$G36=0,"-",('Denuncias-Renuncias'!N36/'Denuncias-Renuncias'!$G36))</f>
        <v>0</v>
      </c>
    </row>
    <row r="37" spans="2:9" ht="20.100000000000001" customHeight="1" thickBot="1" x14ac:dyDescent="0.25">
      <c r="B37" s="4" t="s">
        <v>224</v>
      </c>
      <c r="C37" s="60">
        <f>+IF('Denuncias-Renuncias'!$G37=0,"-",('Denuncias-Renuncias'!H37/'Denuncias-Renuncias'!$G37))</f>
        <v>0</v>
      </c>
      <c r="D37" s="58">
        <f>+IF('Denuncias-Renuncias'!$G37=0,"-",('Denuncias-Renuncias'!I37/'Denuncias-Renuncias'!$G37))</f>
        <v>0</v>
      </c>
      <c r="E37" s="58">
        <f>+IF('Denuncias-Renuncias'!$G37=0,"-",('Denuncias-Renuncias'!J37/'Denuncias-Renuncias'!$G37))</f>
        <v>0.82185273159144889</v>
      </c>
      <c r="F37" s="58">
        <f>+IF('Denuncias-Renuncias'!$G37=0,"-",('Denuncias-Renuncias'!K37/'Denuncias-Renuncias'!$G37))</f>
        <v>1.9002375296912115E-2</v>
      </c>
      <c r="G37" s="58">
        <f>+IF('Denuncias-Renuncias'!$G37=0,"-",('Denuncias-Renuncias'!L37/'Denuncias-Renuncias'!$G37))</f>
        <v>0.12589073634204276</v>
      </c>
      <c r="H37" s="58">
        <f>+IF('Denuncias-Renuncias'!$G37=0,"-",('Denuncias-Renuncias'!M37/'Denuncias-Renuncias'!$G37))</f>
        <v>3.3254156769596199E-2</v>
      </c>
      <c r="I37" s="58">
        <f>+IF('Denuncias-Renuncias'!$G37=0,"-",('Denuncias-Renuncias'!N37/'Denuncias-Renuncias'!$G37))</f>
        <v>0</v>
      </c>
    </row>
    <row r="38" spans="2:9" ht="20.100000000000001" customHeight="1" thickBot="1" x14ac:dyDescent="0.25">
      <c r="B38" s="4" t="s">
        <v>225</v>
      </c>
      <c r="C38" s="60">
        <f>+IF('Denuncias-Renuncias'!$G38=0,"-",('Denuncias-Renuncias'!H38/'Denuncias-Renuncias'!$G38))</f>
        <v>0</v>
      </c>
      <c r="D38" s="58">
        <f>+IF('Denuncias-Renuncias'!$G38=0,"-",('Denuncias-Renuncias'!I38/'Denuncias-Renuncias'!$G38))</f>
        <v>0</v>
      </c>
      <c r="E38" s="58">
        <f>+IF('Denuncias-Renuncias'!$G38=0,"-",('Denuncias-Renuncias'!J38/'Denuncias-Renuncias'!$G38))</f>
        <v>0.77966101694915257</v>
      </c>
      <c r="F38" s="58">
        <f>+IF('Denuncias-Renuncias'!$G38=0,"-",('Denuncias-Renuncias'!K38/'Denuncias-Renuncias'!$G38))</f>
        <v>1.6949152542372881E-2</v>
      </c>
      <c r="G38" s="58">
        <f>+IF('Denuncias-Renuncias'!$G38=0,"-",('Denuncias-Renuncias'!L38/'Denuncias-Renuncias'!$G38))</f>
        <v>7.6271186440677971E-2</v>
      </c>
      <c r="H38" s="58">
        <f>+IF('Denuncias-Renuncias'!$G38=0,"-",('Denuncias-Renuncias'!M38/'Denuncias-Renuncias'!$G38))</f>
        <v>0.1271186440677966</v>
      </c>
      <c r="I38" s="58">
        <f>+IF('Denuncias-Renuncias'!$G38=0,"-",('Denuncias-Renuncias'!N38/'Denuncias-Renuncias'!$G38))</f>
        <v>0</v>
      </c>
    </row>
    <row r="39" spans="2:9" ht="20.100000000000001" customHeight="1" thickBot="1" x14ac:dyDescent="0.25">
      <c r="B39" s="4" t="s">
        <v>226</v>
      </c>
      <c r="C39" s="60">
        <f>+IF('Denuncias-Renuncias'!$G39=0,"-",('Denuncias-Renuncias'!H39/'Denuncias-Renuncias'!$G39))</f>
        <v>0</v>
      </c>
      <c r="D39" s="58">
        <f>+IF('Denuncias-Renuncias'!$G39=0,"-",('Denuncias-Renuncias'!I39/'Denuncias-Renuncias'!$G39))</f>
        <v>0</v>
      </c>
      <c r="E39" s="58">
        <f>+IF('Denuncias-Renuncias'!$G39=0,"-",('Denuncias-Renuncias'!J39/'Denuncias-Renuncias'!$G39))</f>
        <v>0.66101694915254239</v>
      </c>
      <c r="F39" s="58">
        <f>+IF('Denuncias-Renuncias'!$G39=0,"-",('Denuncias-Renuncias'!K39/'Denuncias-Renuncias'!$G39))</f>
        <v>0</v>
      </c>
      <c r="G39" s="58">
        <f>+IF('Denuncias-Renuncias'!$G39=0,"-",('Denuncias-Renuncias'!L39/'Denuncias-Renuncias'!$G39))</f>
        <v>0.15254237288135594</v>
      </c>
      <c r="H39" s="58">
        <f>+IF('Denuncias-Renuncias'!$G39=0,"-",('Denuncias-Renuncias'!M39/'Denuncias-Renuncias'!$G39))</f>
        <v>9.6045197740112997E-2</v>
      </c>
      <c r="I39" s="58">
        <f>+IF('Denuncias-Renuncias'!$G39=0,"-",('Denuncias-Renuncias'!N39/'Denuncias-Renuncias'!$G39))</f>
        <v>9.03954802259887E-2</v>
      </c>
    </row>
    <row r="40" spans="2:9" ht="20.100000000000001" customHeight="1" thickBot="1" x14ac:dyDescent="0.25">
      <c r="B40" s="4" t="s">
        <v>227</v>
      </c>
      <c r="C40" s="60">
        <f>+IF('Denuncias-Renuncias'!$G40=0,"-",('Denuncias-Renuncias'!H40/'Denuncias-Renuncias'!$G40))</f>
        <v>0</v>
      </c>
      <c r="D40" s="58">
        <f>+IF('Denuncias-Renuncias'!$G40=0,"-",('Denuncias-Renuncias'!I40/'Denuncias-Renuncias'!$G40))</f>
        <v>0</v>
      </c>
      <c r="E40" s="58">
        <f>+IF('Denuncias-Renuncias'!$G40=0,"-",('Denuncias-Renuncias'!J40/'Denuncias-Renuncias'!$G40))</f>
        <v>0.89203539823008848</v>
      </c>
      <c r="F40" s="58">
        <f>+IF('Denuncias-Renuncias'!$G40=0,"-",('Denuncias-Renuncias'!K40/'Denuncias-Renuncias'!$G40))</f>
        <v>3.5398230088495575E-3</v>
      </c>
      <c r="G40" s="58">
        <f>+IF('Denuncias-Renuncias'!$G40=0,"-",('Denuncias-Renuncias'!L40/'Denuncias-Renuncias'!$G40))</f>
        <v>3.7168141592920353E-2</v>
      </c>
      <c r="H40" s="58">
        <f>+IF('Denuncias-Renuncias'!$G40=0,"-",('Denuncias-Renuncias'!M40/'Denuncias-Renuncias'!$G40))</f>
        <v>5.1327433628318583E-2</v>
      </c>
      <c r="I40" s="58">
        <f>+IF('Denuncias-Renuncias'!$G40=0,"-",('Denuncias-Renuncias'!N40/'Denuncias-Renuncias'!$G40))</f>
        <v>1.5929203539823009E-2</v>
      </c>
    </row>
    <row r="41" spans="2:9" ht="20.100000000000001" customHeight="1" thickBot="1" x14ac:dyDescent="0.25">
      <c r="B41" s="4" t="s">
        <v>228</v>
      </c>
      <c r="C41" s="60">
        <f>+IF('Denuncias-Renuncias'!$G41=0,"-",('Denuncias-Renuncias'!H41/'Denuncias-Renuncias'!$G41))</f>
        <v>3.8277511961722487E-2</v>
      </c>
      <c r="D41" s="58">
        <f>+IF('Denuncias-Renuncias'!$G41=0,"-",('Denuncias-Renuncias'!I41/'Denuncias-Renuncias'!$G41))</f>
        <v>5.03651473180559E-4</v>
      </c>
      <c r="E41" s="58">
        <f>+IF('Denuncias-Renuncias'!$G41=0,"-",('Denuncias-Renuncias'!J41/'Denuncias-Renuncias'!$G41))</f>
        <v>0.69831276756484517</v>
      </c>
      <c r="F41" s="58">
        <f>+IF('Denuncias-Renuncias'!$G41=0,"-",('Denuncias-Renuncias'!K41/'Denuncias-Renuncias'!$G41))</f>
        <v>1.2339461092923696E-2</v>
      </c>
      <c r="G41" s="58">
        <f>+IF('Denuncias-Renuncias'!$G41=0,"-",('Denuncias-Renuncias'!L41/'Denuncias-Renuncias'!$G41))</f>
        <v>0.15462100226643163</v>
      </c>
      <c r="H41" s="58">
        <f>+IF('Denuncias-Renuncias'!$G41=0,"-",('Denuncias-Renuncias'!M41/'Denuncias-Renuncias'!$G41))</f>
        <v>8.3354318811382527E-2</v>
      </c>
      <c r="I41" s="58">
        <f>+IF('Denuncias-Renuncias'!$G41=0,"-",('Denuncias-Renuncias'!N41/'Denuncias-Renuncias'!$G41))</f>
        <v>1.2591286829513977E-2</v>
      </c>
    </row>
    <row r="42" spans="2:9" ht="20.100000000000001" customHeight="1" thickBot="1" x14ac:dyDescent="0.25">
      <c r="B42" s="4" t="s">
        <v>229</v>
      </c>
      <c r="C42" s="60">
        <f>+IF('Denuncias-Renuncias'!$G42=0,"-",('Denuncias-Renuncias'!H42/'Denuncias-Renuncias'!$G42))</f>
        <v>6.993006993006993E-3</v>
      </c>
      <c r="D42" s="58">
        <f>+IF('Denuncias-Renuncias'!$G42=0,"-",('Denuncias-Renuncias'!I42/'Denuncias-Renuncias'!$G42))</f>
        <v>0</v>
      </c>
      <c r="E42" s="58">
        <f>+IF('Denuncias-Renuncias'!$G42=0,"-",('Denuncias-Renuncias'!J42/'Denuncias-Renuncias'!$G42))</f>
        <v>0.76643356643356642</v>
      </c>
      <c r="F42" s="58">
        <f>+IF('Denuncias-Renuncias'!$G42=0,"-",('Denuncias-Renuncias'!K42/'Denuncias-Renuncias'!$G42))</f>
        <v>2.6573426573426574E-2</v>
      </c>
      <c r="G42" s="58">
        <f>+IF('Denuncias-Renuncias'!$G42=0,"-",('Denuncias-Renuncias'!L42/'Denuncias-Renuncias'!$G42))</f>
        <v>0.10349650349650349</v>
      </c>
      <c r="H42" s="58">
        <f>+IF('Denuncias-Renuncias'!$G42=0,"-",('Denuncias-Renuncias'!M42/'Denuncias-Renuncias'!$G42))</f>
        <v>7.9720279720279716E-2</v>
      </c>
      <c r="I42" s="58">
        <f>+IF('Denuncias-Renuncias'!$G42=0,"-",('Denuncias-Renuncias'!N42/'Denuncias-Renuncias'!$G42))</f>
        <v>1.6783216783216783E-2</v>
      </c>
    </row>
    <row r="43" spans="2:9" ht="20.100000000000001" customHeight="1" thickBot="1" x14ac:dyDescent="0.25">
      <c r="B43" s="4" t="s">
        <v>230</v>
      </c>
      <c r="C43" s="60">
        <f>+IF('Denuncias-Renuncias'!$G43=0,"-",('Denuncias-Renuncias'!H43/'Denuncias-Renuncias'!$G43))</f>
        <v>0</v>
      </c>
      <c r="D43" s="58">
        <f>+IF('Denuncias-Renuncias'!$G43=0,"-",('Denuncias-Renuncias'!I43/'Denuncias-Renuncias'!$G43))</f>
        <v>0</v>
      </c>
      <c r="E43" s="58">
        <f>+IF('Denuncias-Renuncias'!$G43=0,"-",('Denuncias-Renuncias'!J43/'Denuncias-Renuncias'!$G43))</f>
        <v>0.88809523809523805</v>
      </c>
      <c r="F43" s="58">
        <f>+IF('Denuncias-Renuncias'!$G43=0,"-",('Denuncias-Renuncias'!K43/'Denuncias-Renuncias'!$G43))</f>
        <v>4.7619047619047623E-3</v>
      </c>
      <c r="G43" s="58">
        <f>+IF('Denuncias-Renuncias'!$G43=0,"-",('Denuncias-Renuncias'!L43/'Denuncias-Renuncias'!$G43))</f>
        <v>6.6666666666666666E-2</v>
      </c>
      <c r="H43" s="58">
        <f>+IF('Denuncias-Renuncias'!$G43=0,"-",('Denuncias-Renuncias'!M43/'Denuncias-Renuncias'!$G43))</f>
        <v>4.0476190476190478E-2</v>
      </c>
      <c r="I43" s="58">
        <f>+IF('Denuncias-Renuncias'!$G43=0,"-",('Denuncias-Renuncias'!N43/'Denuncias-Renuncias'!$G43))</f>
        <v>0</v>
      </c>
    </row>
    <row r="44" spans="2:9" ht="20.100000000000001" customHeight="1" thickBot="1" x14ac:dyDescent="0.25">
      <c r="B44" s="4" t="s">
        <v>231</v>
      </c>
      <c r="C44" s="60">
        <f>+IF('Denuncias-Renuncias'!$G44=0,"-",('Denuncias-Renuncias'!H44/'Denuncias-Renuncias'!$G44))</f>
        <v>1.3698630136986301E-3</v>
      </c>
      <c r="D44" s="58">
        <f>+IF('Denuncias-Renuncias'!$G44=0,"-",('Denuncias-Renuncias'!I44/'Denuncias-Renuncias'!$G44))</f>
        <v>0</v>
      </c>
      <c r="E44" s="58">
        <f>+IF('Denuncias-Renuncias'!$G44=0,"-",('Denuncias-Renuncias'!J44/'Denuncias-Renuncias'!$G44))</f>
        <v>0.73424657534246573</v>
      </c>
      <c r="F44" s="58">
        <f>+IF('Denuncias-Renuncias'!$G44=0,"-",('Denuncias-Renuncias'!K44/'Denuncias-Renuncias'!$G44))</f>
        <v>1.3698630136986301E-3</v>
      </c>
      <c r="G44" s="58">
        <f>+IF('Denuncias-Renuncias'!$G44=0,"-",('Denuncias-Renuncias'!L44/'Denuncias-Renuncias'!$G44))</f>
        <v>0.15753424657534246</v>
      </c>
      <c r="H44" s="58">
        <f>+IF('Denuncias-Renuncias'!$G44=0,"-",('Denuncias-Renuncias'!M44/'Denuncias-Renuncias'!$G44))</f>
        <v>8.7671232876712329E-2</v>
      </c>
      <c r="I44" s="58">
        <f>+IF('Denuncias-Renuncias'!$G44=0,"-",('Denuncias-Renuncias'!N44/'Denuncias-Renuncias'!$G44))</f>
        <v>1.7808219178082191E-2</v>
      </c>
    </row>
    <row r="45" spans="2:9" ht="20.100000000000001" customHeight="1" thickBot="1" x14ac:dyDescent="0.25">
      <c r="B45" s="4" t="s">
        <v>232</v>
      </c>
      <c r="C45" s="60">
        <f>+IF('Denuncias-Renuncias'!$G45=0,"-",('Denuncias-Renuncias'!H45/'Denuncias-Renuncias'!$G45))</f>
        <v>4.4426494345718905E-3</v>
      </c>
      <c r="D45" s="58">
        <f>+IF('Denuncias-Renuncias'!$G45=0,"-",('Denuncias-Renuncias'!I45/'Denuncias-Renuncias'!$G45))</f>
        <v>4.0387722132471731E-4</v>
      </c>
      <c r="E45" s="58">
        <f>+IF('Denuncias-Renuncias'!$G45=0,"-",('Denuncias-Renuncias'!J45/'Denuncias-Renuncias'!$G45))</f>
        <v>0.75969305331179326</v>
      </c>
      <c r="F45" s="58">
        <f>+IF('Denuncias-Renuncias'!$G45=0,"-",('Denuncias-Renuncias'!K45/'Denuncias-Renuncias'!$G45))</f>
        <v>2.665589660743134E-2</v>
      </c>
      <c r="G45" s="58">
        <f>+IF('Denuncias-Renuncias'!$G45=0,"-",('Denuncias-Renuncias'!L45/'Denuncias-Renuncias'!$G45))</f>
        <v>0.1421647819063005</v>
      </c>
      <c r="H45" s="58">
        <f>+IF('Denuncias-Renuncias'!$G45=0,"-",('Denuncias-Renuncias'!M45/'Denuncias-Renuncias'!$G45))</f>
        <v>6.0985460420032313E-2</v>
      </c>
      <c r="I45" s="58">
        <f>+IF('Denuncias-Renuncias'!$G45=0,"-",('Denuncias-Renuncias'!N45/'Denuncias-Renuncias'!$G45))</f>
        <v>5.6542810985460417E-3</v>
      </c>
    </row>
    <row r="46" spans="2:9" ht="20.100000000000001" customHeight="1" thickBot="1" x14ac:dyDescent="0.25">
      <c r="B46" s="4" t="s">
        <v>233</v>
      </c>
      <c r="C46" s="60">
        <f>+IF('Denuncias-Renuncias'!$G46=0,"-",('Denuncias-Renuncias'!H46/'Denuncias-Renuncias'!$G46))</f>
        <v>7.6923076923076927E-3</v>
      </c>
      <c r="D46" s="58">
        <f>+IF('Denuncias-Renuncias'!$G46=0,"-",('Denuncias-Renuncias'!I46/'Denuncias-Renuncias'!$G46))</f>
        <v>0</v>
      </c>
      <c r="E46" s="58">
        <f>+IF('Denuncias-Renuncias'!$G46=0,"-",('Denuncias-Renuncias'!J46/'Denuncias-Renuncias'!$G46))</f>
        <v>0.53296703296703296</v>
      </c>
      <c r="F46" s="58">
        <f>+IF('Denuncias-Renuncias'!$G46=0,"-",('Denuncias-Renuncias'!K46/'Denuncias-Renuncias'!$G46))</f>
        <v>3.2967032967032967E-3</v>
      </c>
      <c r="G46" s="58">
        <f>+IF('Denuncias-Renuncias'!$G46=0,"-",('Denuncias-Renuncias'!L46/'Denuncias-Renuncias'!$G46))</f>
        <v>5.1648351648351645E-2</v>
      </c>
      <c r="H46" s="58">
        <f>+IF('Denuncias-Renuncias'!$G46=0,"-",('Denuncias-Renuncias'!M46/'Denuncias-Renuncias'!$G46))</f>
        <v>3.0769230769230771E-2</v>
      </c>
      <c r="I46" s="58">
        <f>+IF('Denuncias-Renuncias'!$G46=0,"-",('Denuncias-Renuncias'!N46/'Denuncias-Renuncias'!$G46))</f>
        <v>0.37362637362637363</v>
      </c>
    </row>
    <row r="47" spans="2:9" ht="20.100000000000001" customHeight="1" thickBot="1" x14ac:dyDescent="0.25">
      <c r="B47" s="4" t="s">
        <v>234</v>
      </c>
      <c r="C47" s="60">
        <f>+IF('Denuncias-Renuncias'!$G47=0,"-",('Denuncias-Renuncias'!H47/'Denuncias-Renuncias'!$G47))</f>
        <v>2.3040000000000001E-2</v>
      </c>
      <c r="D47" s="58">
        <f>+IF('Denuncias-Renuncias'!$G47=0,"-",('Denuncias-Renuncias'!I47/'Denuncias-Renuncias'!$G47))</f>
        <v>1.6000000000000001E-3</v>
      </c>
      <c r="E47" s="58">
        <f>+IF('Denuncias-Renuncias'!$G47=0,"-",('Denuncias-Renuncias'!J47/'Denuncias-Renuncias'!$G47))</f>
        <v>0.59360000000000002</v>
      </c>
      <c r="F47" s="58">
        <f>+IF('Denuncias-Renuncias'!$G47=0,"-",('Denuncias-Renuncias'!K47/'Denuncias-Renuncias'!$G47))</f>
        <v>1.1520000000000001E-2</v>
      </c>
      <c r="G47" s="58">
        <f>+IF('Denuncias-Renuncias'!$G47=0,"-",('Denuncias-Renuncias'!L47/'Denuncias-Renuncias'!$G47))</f>
        <v>0.18432000000000001</v>
      </c>
      <c r="H47" s="58">
        <f>+IF('Denuncias-Renuncias'!$G47=0,"-",('Denuncias-Renuncias'!M47/'Denuncias-Renuncias'!$G47))</f>
        <v>0.11840000000000001</v>
      </c>
      <c r="I47" s="58">
        <f>+IF('Denuncias-Renuncias'!$G47=0,"-",('Denuncias-Renuncias'!N47/'Denuncias-Renuncias'!$G47))</f>
        <v>6.7519999999999997E-2</v>
      </c>
    </row>
    <row r="48" spans="2:9" ht="20.100000000000001" customHeight="1" thickBot="1" x14ac:dyDescent="0.25">
      <c r="B48" s="4" t="s">
        <v>235</v>
      </c>
      <c r="C48" s="60">
        <f>+IF('Denuncias-Renuncias'!$G48=0,"-",('Denuncias-Renuncias'!H48/'Denuncias-Renuncias'!$G48))</f>
        <v>4.2194092827004216E-3</v>
      </c>
      <c r="D48" s="58">
        <f>+IF('Denuncias-Renuncias'!$G48=0,"-",('Denuncias-Renuncias'!I48/'Denuncias-Renuncias'!$G48))</f>
        <v>0</v>
      </c>
      <c r="E48" s="58">
        <f>+IF('Denuncias-Renuncias'!$G48=0,"-",('Denuncias-Renuncias'!J48/'Denuncias-Renuncias'!$G48))</f>
        <v>0.64556962025316456</v>
      </c>
      <c r="F48" s="58">
        <f>+IF('Denuncias-Renuncias'!$G48=0,"-",('Denuncias-Renuncias'!K48/'Denuncias-Renuncias'!$G48))</f>
        <v>1.4767932489451477E-2</v>
      </c>
      <c r="G48" s="58">
        <f>+IF('Denuncias-Renuncias'!$G48=0,"-",('Denuncias-Renuncias'!L48/'Denuncias-Renuncias'!$G48))</f>
        <v>0.1371308016877637</v>
      </c>
      <c r="H48" s="58">
        <f>+IF('Denuncias-Renuncias'!$G48=0,"-",('Denuncias-Renuncias'!M48/'Denuncias-Renuncias'!$G48))</f>
        <v>5.6962025316455694E-2</v>
      </c>
      <c r="I48" s="58">
        <f>+IF('Denuncias-Renuncias'!$G48=0,"-",('Denuncias-Renuncias'!N48/'Denuncias-Renuncias'!$G48))</f>
        <v>0.14135021097046413</v>
      </c>
    </row>
    <row r="49" spans="2:9" ht="20.100000000000001" customHeight="1" thickBot="1" x14ac:dyDescent="0.25">
      <c r="B49" s="4" t="s">
        <v>236</v>
      </c>
      <c r="C49" s="60">
        <f>+IF('Denuncias-Renuncias'!$G49=0,"-",('Denuncias-Renuncias'!H49/'Denuncias-Renuncias'!$G49))</f>
        <v>2.2058823529411766E-2</v>
      </c>
      <c r="D49" s="58">
        <f>+IF('Denuncias-Renuncias'!$G49=0,"-",('Denuncias-Renuncias'!I49/'Denuncias-Renuncias'!$G49))</f>
        <v>0</v>
      </c>
      <c r="E49" s="58">
        <f>+IF('Denuncias-Renuncias'!$G49=0,"-",('Denuncias-Renuncias'!J49/'Denuncias-Renuncias'!$G49))</f>
        <v>0.70588235294117652</v>
      </c>
      <c r="F49" s="58">
        <f>+IF('Denuncias-Renuncias'!$G49=0,"-",('Denuncias-Renuncias'!K49/'Denuncias-Renuncias'!$G49))</f>
        <v>2.9411764705882353E-2</v>
      </c>
      <c r="G49" s="58">
        <f>+IF('Denuncias-Renuncias'!$G49=0,"-",('Denuncias-Renuncias'!L49/'Denuncias-Renuncias'!$G49))</f>
        <v>0.13970588235294118</v>
      </c>
      <c r="H49" s="58">
        <f>+IF('Denuncias-Renuncias'!$G49=0,"-",('Denuncias-Renuncias'!M49/'Denuncias-Renuncias'!$G49))</f>
        <v>9.5588235294117641E-2</v>
      </c>
      <c r="I49" s="58">
        <f>+IF('Denuncias-Renuncias'!$G49=0,"-",('Denuncias-Renuncias'!N49/'Denuncias-Renuncias'!$G49))</f>
        <v>7.3529411764705881E-3</v>
      </c>
    </row>
    <row r="50" spans="2:9" ht="20.100000000000001" customHeight="1" thickBot="1" x14ac:dyDescent="0.25">
      <c r="B50" s="4" t="s">
        <v>237</v>
      </c>
      <c r="C50" s="60">
        <f>+IF('Denuncias-Renuncias'!$G50=0,"-",('Denuncias-Renuncias'!H50/'Denuncias-Renuncias'!$G50))</f>
        <v>6.8306010928961746E-3</v>
      </c>
      <c r="D50" s="58">
        <f>+IF('Denuncias-Renuncias'!$G50=0,"-",('Denuncias-Renuncias'!I50/'Denuncias-Renuncias'!$G50))</f>
        <v>4.0983606557377051E-3</v>
      </c>
      <c r="E50" s="58">
        <f>+IF('Denuncias-Renuncias'!$G50=0,"-",('Denuncias-Renuncias'!J50/'Denuncias-Renuncias'!$G50))</f>
        <v>0.74453551912568305</v>
      </c>
      <c r="F50" s="58">
        <f>+IF('Denuncias-Renuncias'!$G50=0,"-",('Denuncias-Renuncias'!K50/'Denuncias-Renuncias'!$G50))</f>
        <v>6.8306010928961746E-3</v>
      </c>
      <c r="G50" s="58">
        <f>+IF('Denuncias-Renuncias'!$G50=0,"-",('Denuncias-Renuncias'!L50/'Denuncias-Renuncias'!$G50))</f>
        <v>0.1830601092896175</v>
      </c>
      <c r="H50" s="58">
        <f>+IF('Denuncias-Renuncias'!$G50=0,"-",('Denuncias-Renuncias'!M50/'Denuncias-Renuncias'!$G50))</f>
        <v>1.6393442622950821E-2</v>
      </c>
      <c r="I50" s="58">
        <f>+IF('Denuncias-Renuncias'!$G50=0,"-",('Denuncias-Renuncias'!N50/'Denuncias-Renuncias'!$G50))</f>
        <v>3.825136612021858E-2</v>
      </c>
    </row>
    <row r="51" spans="2:9" ht="20.100000000000001" customHeight="1" thickBot="1" x14ac:dyDescent="0.25">
      <c r="B51" s="4" t="s">
        <v>238</v>
      </c>
      <c r="C51" s="60">
        <f>+IF('Denuncias-Renuncias'!$G51=0,"-",('Denuncias-Renuncias'!H51/'Denuncias-Renuncias'!$G51))</f>
        <v>0</v>
      </c>
      <c r="D51" s="58">
        <f>+IF('Denuncias-Renuncias'!$G51=0,"-",('Denuncias-Renuncias'!I51/'Denuncias-Renuncias'!$G51))</f>
        <v>0</v>
      </c>
      <c r="E51" s="58">
        <f>+IF('Denuncias-Renuncias'!$G51=0,"-",('Denuncias-Renuncias'!J51/'Denuncias-Renuncias'!$G51))</f>
        <v>0.90340909090909094</v>
      </c>
      <c r="F51" s="58">
        <f>+IF('Denuncias-Renuncias'!$G51=0,"-",('Denuncias-Renuncias'!K51/'Denuncias-Renuncias'!$G51))</f>
        <v>2.2727272727272728E-2</v>
      </c>
      <c r="G51" s="58">
        <f>+IF('Denuncias-Renuncias'!$G51=0,"-",('Denuncias-Renuncias'!L51/'Denuncias-Renuncias'!$G51))</f>
        <v>5.113636363636364E-2</v>
      </c>
      <c r="H51" s="58">
        <f>+IF('Denuncias-Renuncias'!$G51=0,"-",('Denuncias-Renuncias'!M51/'Denuncias-Renuncias'!$G51))</f>
        <v>2.2727272727272728E-2</v>
      </c>
      <c r="I51" s="58">
        <f>+IF('Denuncias-Renuncias'!$G51=0,"-",('Denuncias-Renuncias'!N51/'Denuncias-Renuncias'!$G51))</f>
        <v>0</v>
      </c>
    </row>
    <row r="52" spans="2:9" ht="20.100000000000001" customHeight="1" thickBot="1" x14ac:dyDescent="0.25">
      <c r="B52" s="4" t="s">
        <v>239</v>
      </c>
      <c r="C52" s="60">
        <f>+IF('Denuncias-Renuncias'!$G52=0,"-",('Denuncias-Renuncias'!H52/'Denuncias-Renuncias'!$G52))</f>
        <v>0</v>
      </c>
      <c r="D52" s="58">
        <f>+IF('Denuncias-Renuncias'!$G52=0,"-",('Denuncias-Renuncias'!I52/'Denuncias-Renuncias'!$G52))</f>
        <v>0</v>
      </c>
      <c r="E52" s="58">
        <f>+IF('Denuncias-Renuncias'!$G52=0,"-",('Denuncias-Renuncias'!J52/'Denuncias-Renuncias'!$G52))</f>
        <v>0.75882352941176467</v>
      </c>
      <c r="F52" s="58">
        <f>+IF('Denuncias-Renuncias'!$G52=0,"-",('Denuncias-Renuncias'!K52/'Denuncias-Renuncias'!$G52))</f>
        <v>5.8823529411764705E-3</v>
      </c>
      <c r="G52" s="58">
        <f>+IF('Denuncias-Renuncias'!$G52=0,"-",('Denuncias-Renuncias'!L52/'Denuncias-Renuncias'!$G52))</f>
        <v>9.4117647058823528E-2</v>
      </c>
      <c r="H52" s="58">
        <f>+IF('Denuncias-Renuncias'!$G52=0,"-",('Denuncias-Renuncias'!M52/'Denuncias-Renuncias'!$G52))</f>
        <v>0.13529411764705881</v>
      </c>
      <c r="I52" s="58">
        <f>+IF('Denuncias-Renuncias'!$G52=0,"-",('Denuncias-Renuncias'!N52/'Denuncias-Renuncias'!$G52))</f>
        <v>5.8823529411764705E-3</v>
      </c>
    </row>
    <row r="53" spans="2:9" ht="20.100000000000001" customHeight="1" thickBot="1" x14ac:dyDescent="0.25">
      <c r="B53" s="4" t="s">
        <v>240</v>
      </c>
      <c r="C53" s="60">
        <f>+IF('Denuncias-Renuncias'!$G53=0,"-",('Denuncias-Renuncias'!H53/'Denuncias-Renuncias'!$G53))</f>
        <v>2.5225225225225224E-2</v>
      </c>
      <c r="D53" s="58">
        <f>+IF('Denuncias-Renuncias'!$G53=0,"-",('Denuncias-Renuncias'!I53/'Denuncias-Renuncias'!$G53))</f>
        <v>0</v>
      </c>
      <c r="E53" s="58">
        <f>+IF('Denuncias-Renuncias'!$G53=0,"-",('Denuncias-Renuncias'!J53/'Denuncias-Renuncias'!$G53))</f>
        <v>0.88108108108108107</v>
      </c>
      <c r="F53" s="58">
        <f>+IF('Denuncias-Renuncias'!$G53=0,"-",('Denuncias-Renuncias'!K53/'Denuncias-Renuncias'!$G53))</f>
        <v>7.2072072072072073E-3</v>
      </c>
      <c r="G53" s="58">
        <f>+IF('Denuncias-Renuncias'!$G53=0,"-",('Denuncias-Renuncias'!L53/'Denuncias-Renuncias'!$G53))</f>
        <v>4.5045045045045043E-2</v>
      </c>
      <c r="H53" s="58">
        <f>+IF('Denuncias-Renuncias'!$G53=0,"-",('Denuncias-Renuncias'!M53/'Denuncias-Renuncias'!$G53))</f>
        <v>3.9639639639639637E-2</v>
      </c>
      <c r="I53" s="58">
        <f>+IF('Denuncias-Renuncias'!$G53=0,"-",('Denuncias-Renuncias'!N53/'Denuncias-Renuncias'!$G53))</f>
        <v>1.8018018018018018E-3</v>
      </c>
    </row>
    <row r="54" spans="2:9" ht="20.100000000000001" customHeight="1" thickBot="1" x14ac:dyDescent="0.25">
      <c r="B54" s="4" t="s">
        <v>241</v>
      </c>
      <c r="C54" s="60">
        <f>+IF('Denuncias-Renuncias'!$G54=0,"-",('Denuncias-Renuncias'!H54/'Denuncias-Renuncias'!$G54))</f>
        <v>9.9132589838909543E-3</v>
      </c>
      <c r="D54" s="58">
        <f>+IF('Denuncias-Renuncias'!$G54=0,"-",('Denuncias-Renuncias'!I54/'Denuncias-Renuncias'!$G54))</f>
        <v>1.3940520446096654E-3</v>
      </c>
      <c r="E54" s="58">
        <f>+IF('Denuncias-Renuncias'!$G54=0,"-",('Denuncias-Renuncias'!J54/'Denuncias-Renuncias'!$G54))</f>
        <v>0.709727385377943</v>
      </c>
      <c r="F54" s="58">
        <f>+IF('Denuncias-Renuncias'!$G54=0,"-",('Denuncias-Renuncias'!K54/'Denuncias-Renuncias'!$G54))</f>
        <v>1.1617100371747211E-2</v>
      </c>
      <c r="G54" s="58">
        <f>+IF('Denuncias-Renuncias'!$G54=0,"-",('Denuncias-Renuncias'!L54/'Denuncias-Renuncias'!$G54))</f>
        <v>0.18819702602230484</v>
      </c>
      <c r="H54" s="58">
        <f>+IF('Denuncias-Renuncias'!$G54=0,"-",('Denuncias-Renuncias'!M54/'Denuncias-Renuncias'!$G54))</f>
        <v>5.9944237918215612E-2</v>
      </c>
      <c r="I54" s="58">
        <f>+IF('Denuncias-Renuncias'!$G54=0,"-",('Denuncias-Renuncias'!N54/'Denuncias-Renuncias'!$G54))</f>
        <v>1.9206939281288724E-2</v>
      </c>
    </row>
    <row r="55" spans="2:9" ht="20.100000000000001" customHeight="1" thickBot="1" x14ac:dyDescent="0.25">
      <c r="B55" s="4" t="s">
        <v>242</v>
      </c>
      <c r="C55" s="60">
        <f>+IF('Denuncias-Renuncias'!$G55=0,"-",('Denuncias-Renuncias'!H55/'Denuncias-Renuncias'!$G55))</f>
        <v>0</v>
      </c>
      <c r="D55" s="58">
        <f>+IF('Denuncias-Renuncias'!$G55=0,"-",('Denuncias-Renuncias'!I55/'Denuncias-Renuncias'!$G55))</f>
        <v>0</v>
      </c>
      <c r="E55" s="58">
        <f>+IF('Denuncias-Renuncias'!$G55=0,"-",('Denuncias-Renuncias'!J55/'Denuncias-Renuncias'!$G55))</f>
        <v>0.77481481481481485</v>
      </c>
      <c r="F55" s="58">
        <f>+IF('Denuncias-Renuncias'!$G55=0,"-",('Denuncias-Renuncias'!K55/'Denuncias-Renuncias'!$G55))</f>
        <v>3.0617283950617285E-2</v>
      </c>
      <c r="G55" s="58">
        <f>+IF('Denuncias-Renuncias'!$G55=0,"-",('Denuncias-Renuncias'!L55/'Denuncias-Renuncias'!$G55))</f>
        <v>0.12493827160493827</v>
      </c>
      <c r="H55" s="58">
        <f>+IF('Denuncias-Renuncias'!$G55=0,"-",('Denuncias-Renuncias'!M55/'Denuncias-Renuncias'!$G55))</f>
        <v>5.5802469135802467E-2</v>
      </c>
      <c r="I55" s="58">
        <f>+IF('Denuncias-Renuncias'!$G55=0,"-",('Denuncias-Renuncias'!N55/'Denuncias-Renuncias'!$G55))</f>
        <v>1.3827160493827161E-2</v>
      </c>
    </row>
    <row r="56" spans="2:9" ht="20.100000000000001" customHeight="1" thickBot="1" x14ac:dyDescent="0.25">
      <c r="B56" s="4" t="s">
        <v>243</v>
      </c>
      <c r="C56" s="60">
        <f>+IF('Denuncias-Renuncias'!$G56=0,"-",('Denuncias-Renuncias'!H56/'Denuncias-Renuncias'!$G56))</f>
        <v>0</v>
      </c>
      <c r="D56" s="58">
        <f>+IF('Denuncias-Renuncias'!$G56=0,"-",('Denuncias-Renuncias'!I56/'Denuncias-Renuncias'!$G56))</f>
        <v>0</v>
      </c>
      <c r="E56" s="58">
        <f>+IF('Denuncias-Renuncias'!$G56=0,"-",('Denuncias-Renuncias'!J56/'Denuncias-Renuncias'!$G56))</f>
        <v>0.62567567567567572</v>
      </c>
      <c r="F56" s="58">
        <f>+IF('Denuncias-Renuncias'!$G56=0,"-",('Denuncias-Renuncias'!K56/'Denuncias-Renuncias'!$G56))</f>
        <v>2.0270270270270271E-2</v>
      </c>
      <c r="G56" s="58">
        <f>+IF('Denuncias-Renuncias'!$G56=0,"-",('Denuncias-Renuncias'!L56/'Denuncias-Renuncias'!$G56))</f>
        <v>7.1621621621621626E-2</v>
      </c>
      <c r="H56" s="58">
        <f>+IF('Denuncias-Renuncias'!$G56=0,"-",('Denuncias-Renuncias'!M56/'Denuncias-Renuncias'!$G56))</f>
        <v>6.0810810810810814E-2</v>
      </c>
      <c r="I56" s="58">
        <f>+IF('Denuncias-Renuncias'!$G56=0,"-",('Denuncias-Renuncias'!N56/'Denuncias-Renuncias'!$G56))</f>
        <v>0.22162162162162163</v>
      </c>
    </row>
    <row r="57" spans="2:9" ht="20.100000000000001" customHeight="1" thickBot="1" x14ac:dyDescent="0.25">
      <c r="B57" s="4" t="s">
        <v>244</v>
      </c>
      <c r="C57" s="60">
        <f>+IF('Denuncias-Renuncias'!$G57=0,"-",('Denuncias-Renuncias'!H57/'Denuncias-Renuncias'!$G57))</f>
        <v>0</v>
      </c>
      <c r="D57" s="58">
        <f>+IF('Denuncias-Renuncias'!$G57=0,"-",('Denuncias-Renuncias'!I57/'Denuncias-Renuncias'!$G57))</f>
        <v>0</v>
      </c>
      <c r="E57" s="58">
        <f>+IF('Denuncias-Renuncias'!$G57=0,"-",('Denuncias-Renuncias'!J57/'Denuncias-Renuncias'!$G57))</f>
        <v>0.67924528301886788</v>
      </c>
      <c r="F57" s="58">
        <f>+IF('Denuncias-Renuncias'!$G57=0,"-",('Denuncias-Renuncias'!K57/'Denuncias-Renuncias'!$G57))</f>
        <v>2.20125786163522E-2</v>
      </c>
      <c r="G57" s="58">
        <f>+IF('Denuncias-Renuncias'!$G57=0,"-",('Denuncias-Renuncias'!L57/'Denuncias-Renuncias'!$G57))</f>
        <v>0.29874213836477986</v>
      </c>
      <c r="H57" s="58">
        <f>+IF('Denuncias-Renuncias'!$G57=0,"-",('Denuncias-Renuncias'!M57/'Denuncias-Renuncias'!$G57))</f>
        <v>0</v>
      </c>
      <c r="I57" s="58">
        <f>+IF('Denuncias-Renuncias'!$G57=0,"-",('Denuncias-Renuncias'!N57/'Denuncias-Renuncias'!$G57))</f>
        <v>0</v>
      </c>
    </row>
    <row r="58" spans="2:9" ht="20.100000000000001" customHeight="1" thickBot="1" x14ac:dyDescent="0.25">
      <c r="B58" s="4" t="s">
        <v>270</v>
      </c>
      <c r="C58" s="60">
        <f>+IF('Denuncias-Renuncias'!$G58=0,"-",('Denuncias-Renuncias'!H58/'Denuncias-Renuncias'!$G58))</f>
        <v>0.05</v>
      </c>
      <c r="D58" s="58">
        <f>+IF('Denuncias-Renuncias'!$G58=0,"-",('Denuncias-Renuncias'!I58/'Denuncias-Renuncias'!$G58))</f>
        <v>2.9411764705882353E-3</v>
      </c>
      <c r="E58" s="58">
        <f>+IF('Denuncias-Renuncias'!$G58=0,"-",('Denuncias-Renuncias'!J58/'Denuncias-Renuncias'!$G58))</f>
        <v>0.53823529411764703</v>
      </c>
      <c r="F58" s="58">
        <f>+IF('Denuncias-Renuncias'!$G58=0,"-",('Denuncias-Renuncias'!K58/'Denuncias-Renuncias'!$G58))</f>
        <v>2.9411764705882353E-3</v>
      </c>
      <c r="G58" s="58">
        <f>+IF('Denuncias-Renuncias'!$G58=0,"-",('Denuncias-Renuncias'!L58/'Denuncias-Renuncias'!$G58))</f>
        <v>0.31176470588235294</v>
      </c>
      <c r="H58" s="58">
        <f>+IF('Denuncias-Renuncias'!$G58=0,"-",('Denuncias-Renuncias'!M58/'Denuncias-Renuncias'!$G58))</f>
        <v>8.8235294117647065E-2</v>
      </c>
      <c r="I58" s="58">
        <f>+IF('Denuncias-Renuncias'!$G58=0,"-",('Denuncias-Renuncias'!N58/'Denuncias-Renuncias'!$G58))</f>
        <v>5.8823529411764705E-3</v>
      </c>
    </row>
    <row r="59" spans="2:9" ht="20.100000000000001" customHeight="1" thickBot="1" x14ac:dyDescent="0.25">
      <c r="B59" s="4" t="s">
        <v>246</v>
      </c>
      <c r="C59" s="60">
        <f>+IF('Denuncias-Renuncias'!$G59=0,"-",('Denuncias-Renuncias'!H59/'Denuncias-Renuncias'!$G59))</f>
        <v>0.1415929203539823</v>
      </c>
      <c r="D59" s="58">
        <f>+IF('Denuncias-Renuncias'!$G59=0,"-",('Denuncias-Renuncias'!I59/'Denuncias-Renuncias'!$G59))</f>
        <v>0</v>
      </c>
      <c r="E59" s="58">
        <f>+IF('Denuncias-Renuncias'!$G59=0,"-",('Denuncias-Renuncias'!J59/'Denuncias-Renuncias'!$G59))</f>
        <v>0.5663716814159292</v>
      </c>
      <c r="F59" s="58">
        <f>+IF('Denuncias-Renuncias'!$G59=0,"-",('Denuncias-Renuncias'!K59/'Denuncias-Renuncias'!$G59))</f>
        <v>3.3185840707964601E-3</v>
      </c>
      <c r="G59" s="58">
        <f>+IF('Denuncias-Renuncias'!$G59=0,"-",('Denuncias-Renuncias'!L59/'Denuncias-Renuncias'!$G59))</f>
        <v>0.24336283185840707</v>
      </c>
      <c r="H59" s="58">
        <f>+IF('Denuncias-Renuncias'!$G59=0,"-",('Denuncias-Renuncias'!M59/'Denuncias-Renuncias'!$G59))</f>
        <v>1.7699115044247787E-2</v>
      </c>
      <c r="I59" s="58">
        <f>+IF('Denuncias-Renuncias'!$G59=0,"-",('Denuncias-Renuncias'!N59/'Denuncias-Renuncias'!$G59))</f>
        <v>2.7654867256637169E-2</v>
      </c>
    </row>
    <row r="60" spans="2:9" ht="20.100000000000001" customHeight="1" thickBot="1" x14ac:dyDescent="0.25">
      <c r="B60" s="4" t="s">
        <v>247</v>
      </c>
      <c r="C60" s="60">
        <f>+IF('Denuncias-Renuncias'!$G60=0,"-",('Denuncias-Renuncias'!H60/'Denuncias-Renuncias'!$G60))</f>
        <v>0</v>
      </c>
      <c r="D60" s="59">
        <f>+IF('Denuncias-Renuncias'!$G60=0,"-",('Denuncias-Renuncias'!I60/'Denuncias-Renuncias'!$G60))</f>
        <v>0</v>
      </c>
      <c r="E60" s="59">
        <f>+IF('Denuncias-Renuncias'!$G60=0,"-",('Denuncias-Renuncias'!J60/'Denuncias-Renuncias'!$G60))</f>
        <v>0.97663551401869164</v>
      </c>
      <c r="F60" s="59">
        <f>+IF('Denuncias-Renuncias'!$G60=0,"-",('Denuncias-Renuncias'!K60/'Denuncias-Renuncias'!$G60))</f>
        <v>0</v>
      </c>
      <c r="G60" s="59">
        <f>+IF('Denuncias-Renuncias'!$G60=0,"-",('Denuncias-Renuncias'!L60/'Denuncias-Renuncias'!$G60))</f>
        <v>1.8691588785046728E-2</v>
      </c>
      <c r="H60" s="59">
        <f>+IF('Denuncias-Renuncias'!$G60=0,"-",('Denuncias-Renuncias'!M60/'Denuncias-Renuncias'!$G60))</f>
        <v>4.6728971962616819E-3</v>
      </c>
      <c r="I60" s="59">
        <f>+IF('Denuncias-Renuncias'!$G60=0,"-",('Denuncias-Renuncias'!N60/'Denuncias-Renuncias'!$G60))</f>
        <v>0</v>
      </c>
    </row>
    <row r="61" spans="2:9" ht="20.100000000000001" customHeight="1" thickBot="1" x14ac:dyDescent="0.25">
      <c r="B61" s="7" t="s">
        <v>22</v>
      </c>
      <c r="C61" s="61">
        <f>+IF('Denuncias-Renuncias'!$G61=0,"-",('Denuncias-Renuncias'!H61/'Denuncias-Renuncias'!$G61))</f>
        <v>1.3753937619237766E-2</v>
      </c>
      <c r="D61" s="61">
        <f>+IF('Denuncias-Renuncias'!$G61=0,"-",('Denuncias-Renuncias'!I61/'Denuncias-Renuncias'!$G61))</f>
        <v>9.095345844979813E-4</v>
      </c>
      <c r="E61" s="61">
        <f>+IF('Denuncias-Renuncias'!$G61=0,"-",('Denuncias-Renuncias'!J61/'Denuncias-Renuncias'!$G61))</f>
        <v>0.71043524557433779</v>
      </c>
      <c r="F61" s="61">
        <f>+IF('Denuncias-Renuncias'!$G61=0,"-",('Denuncias-Renuncias'!K61/'Denuncias-Renuncias'!$G61))</f>
        <v>1.4752207285150185E-2</v>
      </c>
      <c r="G61" s="61">
        <f>+IF('Denuncias-Renuncias'!$G61=0,"-",('Denuncias-Renuncias'!L61/'Denuncias-Renuncias'!$G61))</f>
        <v>0.14543679843826257</v>
      </c>
      <c r="H61" s="61">
        <f>+IF('Denuncias-Renuncias'!$G61=0,"-",('Denuncias-Renuncias'!M61/'Denuncias-Renuncias'!$G61))</f>
        <v>7.2540929056302411E-2</v>
      </c>
      <c r="I61" s="61">
        <f>+IF('Denuncias-Renuncias'!$G61=0,"-",('Denuncias-Renuncias'!N61/'Denuncias-Renuncias'!$G61))</f>
        <v>4.2171347442211279E-2</v>
      </c>
    </row>
  </sheetData>
  <mergeCells count="5">
    <mergeCell ref="C9:C10"/>
    <mergeCell ref="D9:D10"/>
    <mergeCell ref="E9:G9"/>
    <mergeCell ref="H9:H10"/>
    <mergeCell ref="I9:I10"/>
  </mergeCells>
  <pageMargins left="0.7" right="0.7" top="0.75" bottom="0.75" header="0.3" footer="0.3"/>
  <pageSetup paperSize="9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9:I62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9" width="19.5" customWidth="1"/>
    <col min="19" max="19" width="12.25" customWidth="1"/>
  </cols>
  <sheetData>
    <row r="9" spans="2:9" ht="41.25" customHeight="1" x14ac:dyDescent="0.2">
      <c r="B9" s="13"/>
      <c r="C9" s="88" t="s">
        <v>154</v>
      </c>
      <c r="D9" s="88"/>
      <c r="E9" s="88"/>
      <c r="F9" s="88"/>
      <c r="G9" s="88" t="s">
        <v>155</v>
      </c>
      <c r="H9" s="88"/>
      <c r="I9" s="88"/>
    </row>
    <row r="10" spans="2:9" ht="57.75" thickBot="1" x14ac:dyDescent="0.25">
      <c r="B10" s="24"/>
      <c r="C10" s="20" t="s">
        <v>156</v>
      </c>
      <c r="D10" s="20" t="s">
        <v>157</v>
      </c>
      <c r="E10" s="20" t="s">
        <v>158</v>
      </c>
      <c r="F10" s="20" t="s">
        <v>159</v>
      </c>
      <c r="G10" s="20" t="s">
        <v>160</v>
      </c>
      <c r="H10" s="20" t="s">
        <v>161</v>
      </c>
      <c r="I10" s="20" t="s">
        <v>162</v>
      </c>
    </row>
    <row r="11" spans="2:9" ht="20.100000000000001" customHeight="1" thickBot="1" x14ac:dyDescent="0.25">
      <c r="B11" s="3" t="s">
        <v>198</v>
      </c>
      <c r="C11" s="18">
        <v>16</v>
      </c>
      <c r="D11" s="18">
        <v>5</v>
      </c>
      <c r="E11" s="18">
        <v>0</v>
      </c>
      <c r="F11" s="18">
        <v>21</v>
      </c>
      <c r="G11" s="18">
        <v>315</v>
      </c>
      <c r="H11" s="18">
        <v>0</v>
      </c>
      <c r="I11" s="18">
        <v>315</v>
      </c>
    </row>
    <row r="12" spans="2:9" ht="20.100000000000001" customHeight="1" thickBot="1" x14ac:dyDescent="0.25">
      <c r="B12" s="4" t="s">
        <v>199</v>
      </c>
      <c r="C12" s="19">
        <v>10</v>
      </c>
      <c r="D12" s="19">
        <v>7</v>
      </c>
      <c r="E12" s="19">
        <v>0</v>
      </c>
      <c r="F12" s="19">
        <v>17</v>
      </c>
      <c r="G12" s="19">
        <v>449</v>
      </c>
      <c r="H12" s="19">
        <v>3</v>
      </c>
      <c r="I12" s="19">
        <v>452</v>
      </c>
    </row>
    <row r="13" spans="2:9" ht="20.100000000000001" customHeight="1" thickBot="1" x14ac:dyDescent="0.25">
      <c r="B13" s="4" t="s">
        <v>200</v>
      </c>
      <c r="C13" s="19">
        <v>13</v>
      </c>
      <c r="D13" s="19">
        <v>1</v>
      </c>
      <c r="E13" s="19">
        <v>1</v>
      </c>
      <c r="F13" s="19">
        <v>15</v>
      </c>
      <c r="G13" s="19">
        <v>155</v>
      </c>
      <c r="H13" s="19">
        <v>0</v>
      </c>
      <c r="I13" s="19">
        <v>155</v>
      </c>
    </row>
    <row r="14" spans="2:9" ht="20.100000000000001" customHeight="1" thickBot="1" x14ac:dyDescent="0.25">
      <c r="B14" s="4" t="s">
        <v>201</v>
      </c>
      <c r="C14" s="19">
        <v>4</v>
      </c>
      <c r="D14" s="19">
        <v>0</v>
      </c>
      <c r="E14" s="19">
        <v>40</v>
      </c>
      <c r="F14" s="19">
        <v>44</v>
      </c>
      <c r="G14" s="19">
        <v>527</v>
      </c>
      <c r="H14" s="19">
        <v>0</v>
      </c>
      <c r="I14" s="19">
        <v>527</v>
      </c>
    </row>
    <row r="15" spans="2:9" ht="20.100000000000001" customHeight="1" thickBot="1" x14ac:dyDescent="0.25">
      <c r="B15" s="4" t="s">
        <v>202</v>
      </c>
      <c r="C15" s="19">
        <v>1</v>
      </c>
      <c r="D15" s="19">
        <v>0</v>
      </c>
      <c r="E15" s="19">
        <v>0</v>
      </c>
      <c r="F15" s="19">
        <v>1</v>
      </c>
      <c r="G15" s="19">
        <v>442</v>
      </c>
      <c r="H15" s="19">
        <v>0</v>
      </c>
      <c r="I15" s="19">
        <v>442</v>
      </c>
    </row>
    <row r="16" spans="2:9" ht="20.100000000000001" customHeight="1" thickBot="1" x14ac:dyDescent="0.25">
      <c r="B16" s="4" t="s">
        <v>203</v>
      </c>
      <c r="C16" s="19">
        <v>6</v>
      </c>
      <c r="D16" s="19">
        <v>0</v>
      </c>
      <c r="E16" s="19">
        <v>0</v>
      </c>
      <c r="F16" s="19">
        <v>6</v>
      </c>
      <c r="G16" s="19">
        <v>157</v>
      </c>
      <c r="H16" s="19">
        <v>3</v>
      </c>
      <c r="I16" s="19">
        <v>160</v>
      </c>
    </row>
    <row r="17" spans="2:9" ht="20.100000000000001" customHeight="1" thickBot="1" x14ac:dyDescent="0.25">
      <c r="B17" s="4" t="s">
        <v>204</v>
      </c>
      <c r="C17" s="19">
        <v>10</v>
      </c>
      <c r="D17" s="19">
        <v>4</v>
      </c>
      <c r="E17" s="19">
        <v>0</v>
      </c>
      <c r="F17" s="19">
        <v>14</v>
      </c>
      <c r="G17" s="19">
        <v>756</v>
      </c>
      <c r="H17" s="19">
        <v>1</v>
      </c>
      <c r="I17" s="19">
        <v>757</v>
      </c>
    </row>
    <row r="18" spans="2:9" ht="20.100000000000001" customHeight="1" thickBot="1" x14ac:dyDescent="0.25">
      <c r="B18" s="4" t="s">
        <v>205</v>
      </c>
      <c r="C18" s="19">
        <v>20</v>
      </c>
      <c r="D18" s="19">
        <v>28</v>
      </c>
      <c r="E18" s="19">
        <v>2</v>
      </c>
      <c r="F18" s="19">
        <v>50</v>
      </c>
      <c r="G18" s="19">
        <v>709</v>
      </c>
      <c r="H18" s="19">
        <v>6</v>
      </c>
      <c r="I18" s="19">
        <v>715</v>
      </c>
    </row>
    <row r="19" spans="2:9" ht="20.100000000000001" customHeight="1" thickBot="1" x14ac:dyDescent="0.25">
      <c r="B19" s="4" t="s">
        <v>206</v>
      </c>
      <c r="C19" s="19">
        <v>1</v>
      </c>
      <c r="D19" s="19">
        <v>0</v>
      </c>
      <c r="E19" s="19">
        <v>0</v>
      </c>
      <c r="F19" s="19">
        <v>1</v>
      </c>
      <c r="G19" s="19">
        <v>40</v>
      </c>
      <c r="H19" s="19">
        <v>0</v>
      </c>
      <c r="I19" s="19">
        <v>40</v>
      </c>
    </row>
    <row r="20" spans="2:9" ht="20.100000000000001" customHeight="1" thickBot="1" x14ac:dyDescent="0.25">
      <c r="B20" s="4" t="s">
        <v>207</v>
      </c>
      <c r="C20" s="19">
        <v>0</v>
      </c>
      <c r="D20" s="19">
        <v>0</v>
      </c>
      <c r="E20" s="19">
        <v>0</v>
      </c>
      <c r="F20" s="19">
        <v>0</v>
      </c>
      <c r="G20" s="19">
        <v>17</v>
      </c>
      <c r="H20" s="19">
        <v>0</v>
      </c>
      <c r="I20" s="19">
        <v>17</v>
      </c>
    </row>
    <row r="21" spans="2:9" ht="20.100000000000001" customHeight="1" thickBot="1" x14ac:dyDescent="0.25">
      <c r="B21" s="4" t="s">
        <v>208</v>
      </c>
      <c r="C21" s="19">
        <v>6</v>
      </c>
      <c r="D21" s="19">
        <v>2</v>
      </c>
      <c r="E21" s="19">
        <v>8</v>
      </c>
      <c r="F21" s="19">
        <v>16</v>
      </c>
      <c r="G21" s="19">
        <v>324</v>
      </c>
      <c r="H21" s="19">
        <v>2</v>
      </c>
      <c r="I21" s="19">
        <v>326</v>
      </c>
    </row>
    <row r="22" spans="2:9" ht="20.100000000000001" customHeight="1" thickBot="1" x14ac:dyDescent="0.25">
      <c r="B22" s="4" t="s">
        <v>209</v>
      </c>
      <c r="C22" s="19">
        <v>2</v>
      </c>
      <c r="D22" s="19">
        <v>2</v>
      </c>
      <c r="E22" s="19">
        <v>3</v>
      </c>
      <c r="F22" s="19">
        <v>7</v>
      </c>
      <c r="G22" s="19">
        <v>283</v>
      </c>
      <c r="H22" s="19">
        <v>0</v>
      </c>
      <c r="I22" s="19">
        <v>283</v>
      </c>
    </row>
    <row r="23" spans="2:9" ht="20.100000000000001" customHeight="1" thickBot="1" x14ac:dyDescent="0.25">
      <c r="B23" s="4" t="s">
        <v>210</v>
      </c>
      <c r="C23" s="19">
        <v>11</v>
      </c>
      <c r="D23" s="19">
        <v>0</v>
      </c>
      <c r="E23" s="19">
        <v>2</v>
      </c>
      <c r="F23" s="19">
        <v>13</v>
      </c>
      <c r="G23" s="19">
        <v>493</v>
      </c>
      <c r="H23" s="19">
        <v>0</v>
      </c>
      <c r="I23" s="19">
        <v>493</v>
      </c>
    </row>
    <row r="24" spans="2:9" ht="20.100000000000001" customHeight="1" thickBot="1" x14ac:dyDescent="0.25">
      <c r="B24" s="4" t="s">
        <v>211</v>
      </c>
      <c r="C24" s="19">
        <v>45</v>
      </c>
      <c r="D24" s="19">
        <v>24</v>
      </c>
      <c r="E24" s="19">
        <v>33</v>
      </c>
      <c r="F24" s="19">
        <v>102</v>
      </c>
      <c r="G24" s="19">
        <v>410</v>
      </c>
      <c r="H24" s="19">
        <v>10</v>
      </c>
      <c r="I24" s="19">
        <v>420</v>
      </c>
    </row>
    <row r="25" spans="2:9" ht="20.100000000000001" customHeight="1" thickBot="1" x14ac:dyDescent="0.25">
      <c r="B25" s="4" t="s">
        <v>212</v>
      </c>
      <c r="C25" s="19">
        <v>21</v>
      </c>
      <c r="D25" s="19">
        <v>7</v>
      </c>
      <c r="E25" s="19">
        <v>10</v>
      </c>
      <c r="F25" s="19">
        <v>38</v>
      </c>
      <c r="G25" s="19">
        <v>508</v>
      </c>
      <c r="H25" s="19">
        <v>1</v>
      </c>
      <c r="I25" s="19">
        <v>509</v>
      </c>
    </row>
    <row r="26" spans="2:9" ht="20.100000000000001" customHeight="1" thickBot="1" x14ac:dyDescent="0.25">
      <c r="B26" s="5" t="s">
        <v>213</v>
      </c>
      <c r="C26" s="27">
        <v>10</v>
      </c>
      <c r="D26" s="27">
        <v>13</v>
      </c>
      <c r="E26" s="27">
        <v>4</v>
      </c>
      <c r="F26" s="27">
        <v>27</v>
      </c>
      <c r="G26" s="27">
        <v>206</v>
      </c>
      <c r="H26" s="27">
        <v>0</v>
      </c>
      <c r="I26" s="27">
        <v>206</v>
      </c>
    </row>
    <row r="27" spans="2:9" ht="20.100000000000001" customHeight="1" thickBot="1" x14ac:dyDescent="0.25">
      <c r="B27" s="6" t="s">
        <v>214</v>
      </c>
      <c r="C27" s="29">
        <v>1</v>
      </c>
      <c r="D27" s="29">
        <v>0</v>
      </c>
      <c r="E27" s="29">
        <v>0</v>
      </c>
      <c r="F27" s="29">
        <v>1</v>
      </c>
      <c r="G27" s="29">
        <v>34</v>
      </c>
      <c r="H27" s="29">
        <v>0</v>
      </c>
      <c r="I27" s="29">
        <v>34</v>
      </c>
    </row>
    <row r="28" spans="2:9" ht="20.100000000000001" customHeight="1" thickBot="1" x14ac:dyDescent="0.25">
      <c r="B28" s="4" t="s">
        <v>215</v>
      </c>
      <c r="C28" s="29">
        <v>3</v>
      </c>
      <c r="D28" s="29">
        <v>0</v>
      </c>
      <c r="E28" s="29">
        <v>1</v>
      </c>
      <c r="F28" s="29">
        <v>4</v>
      </c>
      <c r="G28" s="29">
        <v>99</v>
      </c>
      <c r="H28" s="29">
        <v>0</v>
      </c>
      <c r="I28" s="29">
        <v>99</v>
      </c>
    </row>
    <row r="29" spans="2:9" ht="20.100000000000001" customHeight="1" thickBot="1" x14ac:dyDescent="0.25">
      <c r="B29" s="4" t="s">
        <v>216</v>
      </c>
      <c r="C29" s="28">
        <v>2</v>
      </c>
      <c r="D29" s="28">
        <v>0</v>
      </c>
      <c r="E29" s="28">
        <v>0</v>
      </c>
      <c r="F29" s="28">
        <v>2</v>
      </c>
      <c r="G29" s="28">
        <v>77</v>
      </c>
      <c r="H29" s="28">
        <v>5</v>
      </c>
      <c r="I29" s="28">
        <v>82</v>
      </c>
    </row>
    <row r="30" spans="2:9" ht="20.100000000000001" customHeight="1" thickBot="1" x14ac:dyDescent="0.25">
      <c r="B30" s="4" t="s">
        <v>217</v>
      </c>
      <c r="C30" s="19">
        <v>0</v>
      </c>
      <c r="D30" s="19">
        <v>0</v>
      </c>
      <c r="E30" s="19">
        <v>0</v>
      </c>
      <c r="F30" s="19">
        <v>0</v>
      </c>
      <c r="G30" s="19">
        <v>34</v>
      </c>
      <c r="H30" s="19">
        <v>0</v>
      </c>
      <c r="I30" s="19">
        <v>34</v>
      </c>
    </row>
    <row r="31" spans="2:9" ht="20.100000000000001" customHeight="1" thickBot="1" x14ac:dyDescent="0.25">
      <c r="B31" s="4" t="s">
        <v>218</v>
      </c>
      <c r="C31" s="19">
        <v>0</v>
      </c>
      <c r="D31" s="19">
        <v>0</v>
      </c>
      <c r="E31" s="19">
        <v>0</v>
      </c>
      <c r="F31" s="19">
        <v>0</v>
      </c>
      <c r="G31" s="19">
        <v>43</v>
      </c>
      <c r="H31" s="19">
        <v>0</v>
      </c>
      <c r="I31" s="19">
        <v>43</v>
      </c>
    </row>
    <row r="32" spans="2:9" ht="20.100000000000001" customHeight="1" thickBot="1" x14ac:dyDescent="0.25">
      <c r="B32" s="4" t="s">
        <v>219</v>
      </c>
      <c r="C32" s="19">
        <v>0</v>
      </c>
      <c r="D32" s="19">
        <v>0</v>
      </c>
      <c r="E32" s="19">
        <v>0</v>
      </c>
      <c r="F32" s="19">
        <v>0</v>
      </c>
      <c r="G32" s="19">
        <v>58</v>
      </c>
      <c r="H32" s="19">
        <v>0</v>
      </c>
      <c r="I32" s="19">
        <v>58</v>
      </c>
    </row>
    <row r="33" spans="2:9" ht="20.100000000000001" customHeight="1" thickBot="1" x14ac:dyDescent="0.25">
      <c r="B33" s="4" t="s">
        <v>220</v>
      </c>
      <c r="C33" s="19">
        <v>1</v>
      </c>
      <c r="D33" s="19">
        <v>0</v>
      </c>
      <c r="E33" s="19">
        <v>0</v>
      </c>
      <c r="F33" s="19">
        <v>1</v>
      </c>
      <c r="G33" s="19">
        <v>22</v>
      </c>
      <c r="H33" s="19">
        <v>0</v>
      </c>
      <c r="I33" s="19">
        <v>22</v>
      </c>
    </row>
    <row r="34" spans="2:9" ht="20.100000000000001" customHeight="1" thickBot="1" x14ac:dyDescent="0.25">
      <c r="B34" s="4" t="s">
        <v>221</v>
      </c>
      <c r="C34" s="19">
        <v>0</v>
      </c>
      <c r="D34" s="19">
        <v>13</v>
      </c>
      <c r="E34" s="19">
        <v>0</v>
      </c>
      <c r="F34" s="19">
        <v>13</v>
      </c>
      <c r="G34" s="19">
        <v>140</v>
      </c>
      <c r="H34" s="19">
        <v>0</v>
      </c>
      <c r="I34" s="19">
        <v>140</v>
      </c>
    </row>
    <row r="35" spans="2:9" ht="20.100000000000001" customHeight="1" thickBot="1" x14ac:dyDescent="0.25">
      <c r="B35" s="4" t="s">
        <v>222</v>
      </c>
      <c r="C35" s="19">
        <v>1</v>
      </c>
      <c r="D35" s="19">
        <v>0</v>
      </c>
      <c r="E35" s="19">
        <v>0</v>
      </c>
      <c r="F35" s="19">
        <v>1</v>
      </c>
      <c r="G35" s="19">
        <v>35</v>
      </c>
      <c r="H35" s="19">
        <v>0</v>
      </c>
      <c r="I35" s="19">
        <v>35</v>
      </c>
    </row>
    <row r="36" spans="2:9" ht="20.100000000000001" customHeight="1" thickBot="1" x14ac:dyDescent="0.25">
      <c r="B36" s="4" t="s">
        <v>223</v>
      </c>
      <c r="C36" s="19">
        <v>1</v>
      </c>
      <c r="D36" s="19">
        <v>0</v>
      </c>
      <c r="E36" s="19">
        <v>1</v>
      </c>
      <c r="F36" s="19">
        <v>2</v>
      </c>
      <c r="G36" s="19">
        <v>91</v>
      </c>
      <c r="H36" s="19">
        <v>0</v>
      </c>
      <c r="I36" s="19">
        <v>91</v>
      </c>
    </row>
    <row r="37" spans="2:9" ht="20.100000000000001" customHeight="1" thickBot="1" x14ac:dyDescent="0.25">
      <c r="B37" s="4" t="s">
        <v>224</v>
      </c>
      <c r="C37" s="19">
        <v>3</v>
      </c>
      <c r="D37" s="19">
        <v>3</v>
      </c>
      <c r="E37" s="19">
        <v>0</v>
      </c>
      <c r="F37" s="19">
        <v>6</v>
      </c>
      <c r="G37" s="19">
        <v>84</v>
      </c>
      <c r="H37" s="19">
        <v>0</v>
      </c>
      <c r="I37" s="19">
        <v>84</v>
      </c>
    </row>
    <row r="38" spans="2:9" ht="20.100000000000001" customHeight="1" thickBot="1" x14ac:dyDescent="0.25">
      <c r="B38" s="4" t="s">
        <v>225</v>
      </c>
      <c r="C38" s="19">
        <v>0</v>
      </c>
      <c r="D38" s="19">
        <v>0</v>
      </c>
      <c r="E38" s="19">
        <v>0</v>
      </c>
      <c r="F38" s="19">
        <v>0</v>
      </c>
      <c r="G38" s="19">
        <v>43</v>
      </c>
      <c r="H38" s="19">
        <v>0</v>
      </c>
      <c r="I38" s="19">
        <v>43</v>
      </c>
    </row>
    <row r="39" spans="2:9" ht="20.100000000000001" customHeight="1" thickBot="1" x14ac:dyDescent="0.25">
      <c r="B39" s="4" t="s">
        <v>226</v>
      </c>
      <c r="C39" s="19">
        <v>0</v>
      </c>
      <c r="D39" s="19">
        <v>0</v>
      </c>
      <c r="E39" s="19">
        <v>0</v>
      </c>
      <c r="F39" s="19">
        <v>0</v>
      </c>
      <c r="G39" s="19">
        <v>86</v>
      </c>
      <c r="H39" s="19">
        <v>0</v>
      </c>
      <c r="I39" s="19">
        <v>86</v>
      </c>
    </row>
    <row r="40" spans="2:9" ht="20.100000000000001" customHeight="1" thickBot="1" x14ac:dyDescent="0.25">
      <c r="B40" s="4" t="s">
        <v>227</v>
      </c>
      <c r="C40" s="19">
        <v>1</v>
      </c>
      <c r="D40" s="19">
        <v>2</v>
      </c>
      <c r="E40" s="19">
        <v>0</v>
      </c>
      <c r="F40" s="19">
        <v>3</v>
      </c>
      <c r="G40" s="19">
        <v>402</v>
      </c>
      <c r="H40" s="19">
        <v>0</v>
      </c>
      <c r="I40" s="19">
        <v>402</v>
      </c>
    </row>
    <row r="41" spans="2:9" ht="20.100000000000001" customHeight="1" thickBot="1" x14ac:dyDescent="0.25">
      <c r="B41" s="4" t="s">
        <v>228</v>
      </c>
      <c r="C41" s="19">
        <v>23</v>
      </c>
      <c r="D41" s="19">
        <v>47</v>
      </c>
      <c r="E41" s="19">
        <v>17</v>
      </c>
      <c r="F41" s="19">
        <v>87</v>
      </c>
      <c r="G41" s="19">
        <v>1408</v>
      </c>
      <c r="H41" s="19">
        <v>43</v>
      </c>
      <c r="I41" s="19">
        <v>1451</v>
      </c>
    </row>
    <row r="42" spans="2:9" ht="20.100000000000001" customHeight="1" thickBot="1" x14ac:dyDescent="0.25">
      <c r="B42" s="4" t="s">
        <v>229</v>
      </c>
      <c r="C42" s="19">
        <v>2</v>
      </c>
      <c r="D42" s="19">
        <v>0</v>
      </c>
      <c r="E42" s="19">
        <v>0</v>
      </c>
      <c r="F42" s="19">
        <v>2</v>
      </c>
      <c r="G42" s="19">
        <v>239</v>
      </c>
      <c r="H42" s="19">
        <v>14</v>
      </c>
      <c r="I42" s="19">
        <v>253</v>
      </c>
    </row>
    <row r="43" spans="2:9" ht="20.100000000000001" customHeight="1" thickBot="1" x14ac:dyDescent="0.25">
      <c r="B43" s="4" t="s">
        <v>230</v>
      </c>
      <c r="C43" s="19">
        <v>6</v>
      </c>
      <c r="D43" s="19">
        <v>0</v>
      </c>
      <c r="E43" s="19">
        <v>0</v>
      </c>
      <c r="F43" s="19">
        <v>6</v>
      </c>
      <c r="G43" s="19">
        <v>143</v>
      </c>
      <c r="H43" s="19">
        <v>3</v>
      </c>
      <c r="I43" s="19">
        <v>146</v>
      </c>
    </row>
    <row r="44" spans="2:9" ht="20.100000000000001" customHeight="1" thickBot="1" x14ac:dyDescent="0.25">
      <c r="B44" s="4" t="s">
        <v>231</v>
      </c>
      <c r="C44" s="19">
        <v>5</v>
      </c>
      <c r="D44" s="19">
        <v>6</v>
      </c>
      <c r="E44" s="19">
        <v>2</v>
      </c>
      <c r="F44" s="19">
        <v>13</v>
      </c>
      <c r="G44" s="19">
        <v>227</v>
      </c>
      <c r="H44" s="19">
        <v>3</v>
      </c>
      <c r="I44" s="19">
        <v>230</v>
      </c>
    </row>
    <row r="45" spans="2:9" ht="20.100000000000001" customHeight="1" thickBot="1" x14ac:dyDescent="0.25">
      <c r="B45" s="4" t="s">
        <v>232</v>
      </c>
      <c r="C45" s="19">
        <v>23</v>
      </c>
      <c r="D45" s="19">
        <v>11</v>
      </c>
      <c r="E45" s="19">
        <v>10</v>
      </c>
      <c r="F45" s="19">
        <v>44</v>
      </c>
      <c r="G45" s="19">
        <v>570</v>
      </c>
      <c r="H45" s="19">
        <v>11</v>
      </c>
      <c r="I45" s="19">
        <v>581</v>
      </c>
    </row>
    <row r="46" spans="2:9" ht="20.100000000000001" customHeight="1" thickBot="1" x14ac:dyDescent="0.25">
      <c r="B46" s="4" t="s">
        <v>233</v>
      </c>
      <c r="C46" s="19">
        <v>13</v>
      </c>
      <c r="D46" s="19">
        <v>0</v>
      </c>
      <c r="E46" s="19">
        <v>0</v>
      </c>
      <c r="F46" s="19">
        <v>13</v>
      </c>
      <c r="G46" s="19">
        <v>261</v>
      </c>
      <c r="H46" s="19">
        <v>0</v>
      </c>
      <c r="I46" s="19">
        <v>261</v>
      </c>
    </row>
    <row r="47" spans="2:9" ht="20.100000000000001" customHeight="1" thickBot="1" x14ac:dyDescent="0.25">
      <c r="B47" s="4" t="s">
        <v>234</v>
      </c>
      <c r="C47" s="19">
        <v>46</v>
      </c>
      <c r="D47" s="19">
        <v>8</v>
      </c>
      <c r="E47" s="19">
        <v>57</v>
      </c>
      <c r="F47" s="19">
        <v>111</v>
      </c>
      <c r="G47" s="19">
        <v>915</v>
      </c>
      <c r="H47" s="19">
        <v>17</v>
      </c>
      <c r="I47" s="19">
        <v>932</v>
      </c>
    </row>
    <row r="48" spans="2:9" ht="20.100000000000001" customHeight="1" thickBot="1" x14ac:dyDescent="0.25">
      <c r="B48" s="4" t="s">
        <v>235</v>
      </c>
      <c r="C48" s="19">
        <v>1</v>
      </c>
      <c r="D48" s="19">
        <v>2</v>
      </c>
      <c r="E48" s="19">
        <v>19</v>
      </c>
      <c r="F48" s="19">
        <v>22</v>
      </c>
      <c r="G48" s="19">
        <v>158</v>
      </c>
      <c r="H48" s="19">
        <v>0</v>
      </c>
      <c r="I48" s="19">
        <v>158</v>
      </c>
    </row>
    <row r="49" spans="2:9" ht="20.100000000000001" customHeight="1" thickBot="1" x14ac:dyDescent="0.25">
      <c r="B49" s="4" t="s">
        <v>236</v>
      </c>
      <c r="C49" s="19">
        <v>2</v>
      </c>
      <c r="D49" s="19">
        <v>4</v>
      </c>
      <c r="E49" s="19">
        <v>0</v>
      </c>
      <c r="F49" s="19">
        <v>6</v>
      </c>
      <c r="G49" s="19">
        <v>83</v>
      </c>
      <c r="H49" s="19">
        <v>0</v>
      </c>
      <c r="I49" s="19">
        <v>83</v>
      </c>
    </row>
    <row r="50" spans="2:9" ht="20.100000000000001" customHeight="1" thickBot="1" x14ac:dyDescent="0.25">
      <c r="B50" s="4" t="s">
        <v>237</v>
      </c>
      <c r="C50" s="19">
        <v>2</v>
      </c>
      <c r="D50" s="19">
        <v>8</v>
      </c>
      <c r="E50" s="19">
        <v>3</v>
      </c>
      <c r="F50" s="19">
        <v>13</v>
      </c>
      <c r="G50" s="19">
        <v>171</v>
      </c>
      <c r="H50" s="19">
        <v>0</v>
      </c>
      <c r="I50" s="19">
        <v>171</v>
      </c>
    </row>
    <row r="51" spans="2:9" ht="20.100000000000001" customHeight="1" thickBot="1" x14ac:dyDescent="0.25">
      <c r="B51" s="4" t="s">
        <v>238</v>
      </c>
      <c r="C51" s="19">
        <v>1</v>
      </c>
      <c r="D51" s="19">
        <v>1</v>
      </c>
      <c r="E51" s="19">
        <v>0</v>
      </c>
      <c r="F51" s="19">
        <v>2</v>
      </c>
      <c r="G51" s="19">
        <v>102</v>
      </c>
      <c r="H51" s="19">
        <v>2</v>
      </c>
      <c r="I51" s="19">
        <v>104</v>
      </c>
    </row>
    <row r="52" spans="2:9" ht="20.100000000000001" customHeight="1" thickBot="1" x14ac:dyDescent="0.25">
      <c r="B52" s="4" t="s">
        <v>239</v>
      </c>
      <c r="C52" s="19">
        <v>0</v>
      </c>
      <c r="D52" s="19">
        <v>0</v>
      </c>
      <c r="E52" s="19">
        <v>0</v>
      </c>
      <c r="F52" s="19">
        <v>0</v>
      </c>
      <c r="G52" s="19">
        <v>100</v>
      </c>
      <c r="H52" s="19">
        <v>0</v>
      </c>
      <c r="I52" s="19">
        <v>100</v>
      </c>
    </row>
    <row r="53" spans="2:9" ht="20.100000000000001" customHeight="1" thickBot="1" x14ac:dyDescent="0.25">
      <c r="B53" s="4" t="s">
        <v>240</v>
      </c>
      <c r="C53" s="19">
        <v>0</v>
      </c>
      <c r="D53" s="19">
        <v>3</v>
      </c>
      <c r="E53" s="19">
        <v>1</v>
      </c>
      <c r="F53" s="19">
        <v>4</v>
      </c>
      <c r="G53" s="19">
        <v>235</v>
      </c>
      <c r="H53" s="19">
        <v>0</v>
      </c>
      <c r="I53" s="19">
        <v>235</v>
      </c>
    </row>
    <row r="54" spans="2:9" ht="20.100000000000001" customHeight="1" thickBot="1" x14ac:dyDescent="0.25">
      <c r="B54" s="4" t="s">
        <v>241</v>
      </c>
      <c r="C54" s="19">
        <v>39</v>
      </c>
      <c r="D54" s="19">
        <v>34</v>
      </c>
      <c r="E54" s="19">
        <v>10</v>
      </c>
      <c r="F54" s="19">
        <v>83</v>
      </c>
      <c r="G54" s="19">
        <v>2958</v>
      </c>
      <c r="H54" s="19">
        <v>0</v>
      </c>
      <c r="I54" s="19">
        <v>2958</v>
      </c>
    </row>
    <row r="55" spans="2:9" ht="20.100000000000001" customHeight="1" thickBot="1" x14ac:dyDescent="0.25">
      <c r="B55" s="4" t="s">
        <v>242</v>
      </c>
      <c r="C55" s="19">
        <v>4</v>
      </c>
      <c r="D55" s="19">
        <v>12</v>
      </c>
      <c r="E55" s="19">
        <v>0</v>
      </c>
      <c r="F55" s="19">
        <v>16</v>
      </c>
      <c r="G55" s="19">
        <v>735</v>
      </c>
      <c r="H55" s="19">
        <v>2</v>
      </c>
      <c r="I55" s="19">
        <v>737</v>
      </c>
    </row>
    <row r="56" spans="2:9" ht="20.100000000000001" customHeight="1" thickBot="1" x14ac:dyDescent="0.25">
      <c r="B56" s="4" t="s">
        <v>243</v>
      </c>
      <c r="C56" s="19">
        <v>6</v>
      </c>
      <c r="D56" s="19">
        <v>10</v>
      </c>
      <c r="E56" s="19">
        <v>0</v>
      </c>
      <c r="F56" s="19">
        <v>16</v>
      </c>
      <c r="G56" s="19">
        <v>193</v>
      </c>
      <c r="H56" s="19">
        <v>1</v>
      </c>
      <c r="I56" s="19">
        <v>194</v>
      </c>
    </row>
    <row r="57" spans="2:9" ht="20.100000000000001" customHeight="1" thickBot="1" x14ac:dyDescent="0.25">
      <c r="B57" s="4" t="s">
        <v>244</v>
      </c>
      <c r="C57" s="19">
        <v>0</v>
      </c>
      <c r="D57" s="19">
        <v>0</v>
      </c>
      <c r="E57" s="19">
        <v>0</v>
      </c>
      <c r="F57" s="19">
        <v>0</v>
      </c>
      <c r="G57" s="19">
        <v>27</v>
      </c>
      <c r="H57" s="19">
        <v>0</v>
      </c>
      <c r="I57" s="19">
        <v>27</v>
      </c>
    </row>
    <row r="58" spans="2:9" ht="20.100000000000001" customHeight="1" thickBot="1" x14ac:dyDescent="0.25">
      <c r="B58" s="4" t="s">
        <v>270</v>
      </c>
      <c r="C58" s="19">
        <v>2</v>
      </c>
      <c r="D58" s="19">
        <v>1</v>
      </c>
      <c r="E58" s="19">
        <v>0</v>
      </c>
      <c r="F58" s="19">
        <v>3</v>
      </c>
      <c r="G58" s="19">
        <v>104</v>
      </c>
      <c r="H58" s="19">
        <v>4</v>
      </c>
      <c r="I58" s="19">
        <v>108</v>
      </c>
    </row>
    <row r="59" spans="2:9" ht="20.100000000000001" customHeight="1" thickBot="1" x14ac:dyDescent="0.25">
      <c r="B59" s="4" t="s">
        <v>246</v>
      </c>
      <c r="C59" s="19">
        <v>11</v>
      </c>
      <c r="D59" s="19">
        <v>9</v>
      </c>
      <c r="E59" s="19">
        <v>0</v>
      </c>
      <c r="F59" s="19">
        <v>20</v>
      </c>
      <c r="G59" s="19">
        <v>390</v>
      </c>
      <c r="H59" s="19">
        <v>3</v>
      </c>
      <c r="I59" s="19">
        <v>393</v>
      </c>
    </row>
    <row r="60" spans="2:9" ht="20.100000000000001" customHeight="1" thickBot="1" x14ac:dyDescent="0.25">
      <c r="B60" s="4" t="s">
        <v>247</v>
      </c>
      <c r="C60" s="19">
        <v>0</v>
      </c>
      <c r="D60" s="19">
        <v>0</v>
      </c>
      <c r="E60" s="19">
        <v>0</v>
      </c>
      <c r="F60" s="19">
        <v>0</v>
      </c>
      <c r="G60" s="19">
        <v>39</v>
      </c>
      <c r="H60" s="19">
        <v>0</v>
      </c>
      <c r="I60" s="19">
        <v>39</v>
      </c>
    </row>
    <row r="61" spans="2:9" ht="20.100000000000001" customHeight="1" thickBot="1" x14ac:dyDescent="0.25">
      <c r="B61" s="7" t="s">
        <v>22</v>
      </c>
      <c r="C61" s="9">
        <f>SUM(C11:C60)</f>
        <v>375</v>
      </c>
      <c r="D61" s="9">
        <f t="shared" ref="D61:I61" si="0">SUM(D11:D60)</f>
        <v>267</v>
      </c>
      <c r="E61" s="9">
        <f t="shared" si="0"/>
        <v>224</v>
      </c>
      <c r="F61" s="9">
        <f t="shared" si="0"/>
        <v>866</v>
      </c>
      <c r="G61" s="9">
        <f t="shared" si="0"/>
        <v>16097</v>
      </c>
      <c r="H61" s="9">
        <f t="shared" si="0"/>
        <v>134</v>
      </c>
      <c r="I61" s="9">
        <f t="shared" si="0"/>
        <v>16231</v>
      </c>
    </row>
    <row r="62" spans="2:9" x14ac:dyDescent="0.2">
      <c r="C62" s="49"/>
    </row>
  </sheetData>
  <mergeCells count="2">
    <mergeCell ref="C9:F9"/>
    <mergeCell ref="G9:I9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8:H62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11" width="15" customWidth="1"/>
    <col min="19" max="19" width="12.25" customWidth="1"/>
  </cols>
  <sheetData>
    <row r="8" spans="2:8" ht="47.25" customHeight="1" x14ac:dyDescent="0.2"/>
    <row r="9" spans="2:8" ht="41.25" customHeight="1" x14ac:dyDescent="0.2">
      <c r="B9" s="13"/>
      <c r="C9" s="103" t="s">
        <v>163</v>
      </c>
      <c r="D9" s="104"/>
      <c r="E9" s="104"/>
      <c r="F9" s="104"/>
      <c r="G9" s="104"/>
      <c r="H9" s="105"/>
    </row>
    <row r="10" spans="2:8" ht="41.25" customHeight="1" x14ac:dyDescent="0.2">
      <c r="B10" s="13"/>
      <c r="C10" s="106" t="s">
        <v>164</v>
      </c>
      <c r="D10" s="107"/>
      <c r="E10" s="89" t="s">
        <v>165</v>
      </c>
      <c r="F10" s="89"/>
      <c r="G10" s="89" t="s">
        <v>166</v>
      </c>
      <c r="H10" s="89" t="s">
        <v>58</v>
      </c>
    </row>
    <row r="11" spans="2:8" ht="41.25" customHeight="1" thickBot="1" x14ac:dyDescent="0.25">
      <c r="B11" s="13"/>
      <c r="C11" s="15" t="s">
        <v>167</v>
      </c>
      <c r="D11" s="15" t="s">
        <v>168</v>
      </c>
      <c r="E11" s="15" t="s">
        <v>169</v>
      </c>
      <c r="F11" s="15" t="s">
        <v>170</v>
      </c>
      <c r="G11" s="89"/>
      <c r="H11" s="89"/>
    </row>
    <row r="12" spans="2:8" ht="20.100000000000001" customHeight="1" thickBot="1" x14ac:dyDescent="0.25">
      <c r="B12" s="3" t="s">
        <v>198</v>
      </c>
      <c r="C12" s="62">
        <v>4.9382716049382715E-3</v>
      </c>
      <c r="D12" s="62">
        <v>0.1617283950617284</v>
      </c>
      <c r="E12" s="62">
        <v>2.5925925925925925E-2</v>
      </c>
      <c r="F12" s="62">
        <v>0.3888888888888889</v>
      </c>
      <c r="G12" s="62">
        <v>0.2839506172839506</v>
      </c>
      <c r="H12" s="62">
        <v>0.13456790123456785</v>
      </c>
    </row>
    <row r="13" spans="2:8" ht="20.100000000000001" customHeight="1" thickBot="1" x14ac:dyDescent="0.25">
      <c r="B13" s="4" t="s">
        <v>199</v>
      </c>
      <c r="C13" s="62">
        <v>1.8077239112571898E-2</v>
      </c>
      <c r="D13" s="62">
        <v>0.18405916187345933</v>
      </c>
      <c r="E13" s="62">
        <v>1.3968775677896467E-2</v>
      </c>
      <c r="F13" s="62">
        <v>0.37140509449465897</v>
      </c>
      <c r="G13" s="62">
        <v>0.25143796220213638</v>
      </c>
      <c r="H13" s="62">
        <v>0.16105176663927706</v>
      </c>
    </row>
    <row r="14" spans="2:8" ht="20.100000000000001" customHeight="1" thickBot="1" x14ac:dyDescent="0.25">
      <c r="B14" s="4" t="s">
        <v>200</v>
      </c>
      <c r="C14" s="62">
        <v>1.0819165378670788E-2</v>
      </c>
      <c r="D14" s="62">
        <v>0.34003091190108192</v>
      </c>
      <c r="E14" s="62">
        <v>2.3183925811437404E-2</v>
      </c>
      <c r="F14" s="62">
        <v>0.23956723338485317</v>
      </c>
      <c r="G14" s="62">
        <v>0.23493044822256567</v>
      </c>
      <c r="H14" s="62">
        <v>0.15146831530139107</v>
      </c>
    </row>
    <row r="15" spans="2:8" ht="20.100000000000001" customHeight="1" thickBot="1" x14ac:dyDescent="0.25">
      <c r="B15" s="4" t="s">
        <v>201</v>
      </c>
      <c r="C15" s="62">
        <v>9.9750623441396506E-3</v>
      </c>
      <c r="D15" s="62">
        <v>0.17123857024106401</v>
      </c>
      <c r="E15" s="62">
        <v>3.657522859517872E-2</v>
      </c>
      <c r="F15" s="62">
        <v>0.43807148794679968</v>
      </c>
      <c r="G15" s="62">
        <v>0.11055694098088113</v>
      </c>
      <c r="H15" s="62">
        <v>0.23358270989193675</v>
      </c>
    </row>
    <row r="16" spans="2:8" ht="20.100000000000001" customHeight="1" thickBot="1" x14ac:dyDescent="0.25">
      <c r="B16" s="4" t="s">
        <v>202</v>
      </c>
      <c r="C16" s="62">
        <v>2.3066485753052916E-2</v>
      </c>
      <c r="D16" s="62">
        <v>0.14789687924016282</v>
      </c>
      <c r="E16" s="62">
        <v>1.3568521031207597E-3</v>
      </c>
      <c r="F16" s="62">
        <v>0.59972862957937589</v>
      </c>
      <c r="G16" s="62">
        <v>0.17367706919945725</v>
      </c>
      <c r="H16" s="62">
        <v>5.4274084124830368E-2</v>
      </c>
    </row>
    <row r="17" spans="2:8" ht="20.100000000000001" customHeight="1" thickBot="1" x14ac:dyDescent="0.25">
      <c r="B17" s="4" t="s">
        <v>203</v>
      </c>
      <c r="C17" s="62">
        <v>1.1467889908256881E-2</v>
      </c>
      <c r="D17" s="62">
        <v>0.24082568807339449</v>
      </c>
      <c r="E17" s="62">
        <v>1.3761467889908258E-2</v>
      </c>
      <c r="F17" s="62">
        <v>0.3669724770642202</v>
      </c>
      <c r="G17" s="62">
        <v>0.15137614678899083</v>
      </c>
      <c r="H17" s="62">
        <v>0.21559633027522937</v>
      </c>
    </row>
    <row r="18" spans="2:8" ht="20.100000000000001" customHeight="1" thickBot="1" x14ac:dyDescent="0.25">
      <c r="B18" s="4" t="s">
        <v>204</v>
      </c>
      <c r="C18" s="62">
        <v>1.5444015444015444E-2</v>
      </c>
      <c r="D18" s="62">
        <v>7.7220077220077218E-2</v>
      </c>
      <c r="E18" s="62">
        <v>6.7567567567567571E-3</v>
      </c>
      <c r="F18" s="62">
        <v>0.36534749034749037</v>
      </c>
      <c r="G18" s="62">
        <v>0.21766409266409267</v>
      </c>
      <c r="H18" s="62">
        <v>0.31756756756756754</v>
      </c>
    </row>
    <row r="19" spans="2:8" ht="20.100000000000001" customHeight="1" thickBot="1" x14ac:dyDescent="0.25">
      <c r="B19" s="4" t="s">
        <v>205</v>
      </c>
      <c r="C19" s="62">
        <v>3.3301617507136061E-2</v>
      </c>
      <c r="D19" s="62">
        <v>8.6108468125594667E-2</v>
      </c>
      <c r="E19" s="62">
        <v>2.3786869647954328E-2</v>
      </c>
      <c r="F19" s="62">
        <v>0.3401522359657469</v>
      </c>
      <c r="G19" s="62">
        <v>0.16555661274976213</v>
      </c>
      <c r="H19" s="62">
        <v>0.35109419600380581</v>
      </c>
    </row>
    <row r="20" spans="2:8" ht="20.100000000000001" customHeight="1" thickBot="1" x14ac:dyDescent="0.25">
      <c r="B20" s="4" t="s">
        <v>206</v>
      </c>
      <c r="C20" s="62">
        <v>0</v>
      </c>
      <c r="D20" s="62">
        <v>0.33582089552238809</v>
      </c>
      <c r="E20" s="62">
        <v>7.462686567164179E-3</v>
      </c>
      <c r="F20" s="62">
        <v>0.29850746268656714</v>
      </c>
      <c r="G20" s="62">
        <v>0.23880597014925373</v>
      </c>
      <c r="H20" s="62">
        <v>0.11940298507462691</v>
      </c>
    </row>
    <row r="21" spans="2:8" ht="20.100000000000001" customHeight="1" thickBot="1" x14ac:dyDescent="0.25">
      <c r="B21" s="4" t="s">
        <v>207</v>
      </c>
      <c r="C21" s="62">
        <v>1.8518518518518517E-2</v>
      </c>
      <c r="D21" s="62">
        <v>0.33333333333333331</v>
      </c>
      <c r="E21" s="62">
        <v>0</v>
      </c>
      <c r="F21" s="62">
        <v>0.31481481481481483</v>
      </c>
      <c r="G21" s="62">
        <v>0.14814814814814814</v>
      </c>
      <c r="H21" s="62">
        <v>0.18518518518518517</v>
      </c>
    </row>
    <row r="22" spans="2:8" ht="20.100000000000001" customHeight="1" thickBot="1" x14ac:dyDescent="0.25">
      <c r="B22" s="4" t="s">
        <v>208</v>
      </c>
      <c r="C22" s="62">
        <v>1.1988011988011988E-2</v>
      </c>
      <c r="D22" s="62">
        <v>0.11688311688311688</v>
      </c>
      <c r="E22" s="62">
        <v>1.5984015984015984E-2</v>
      </c>
      <c r="F22" s="62">
        <v>0.32567432567432569</v>
      </c>
      <c r="G22" s="62">
        <v>0.13886113886113885</v>
      </c>
      <c r="H22" s="62">
        <v>0.39060939060939048</v>
      </c>
    </row>
    <row r="23" spans="2:8" ht="20.100000000000001" customHeight="1" thickBot="1" x14ac:dyDescent="0.25">
      <c r="B23" s="4" t="s">
        <v>209</v>
      </c>
      <c r="C23" s="62">
        <v>1.4354066985645933E-2</v>
      </c>
      <c r="D23" s="62">
        <v>0.23285486443381181</v>
      </c>
      <c r="E23" s="62">
        <v>1.1164274322169059E-2</v>
      </c>
      <c r="F23" s="62">
        <v>0.45135566188197768</v>
      </c>
      <c r="G23" s="62">
        <v>0.23444976076555024</v>
      </c>
      <c r="H23" s="62">
        <v>5.5821371610845383E-2</v>
      </c>
    </row>
    <row r="24" spans="2:8" ht="20.100000000000001" customHeight="1" thickBot="1" x14ac:dyDescent="0.25">
      <c r="B24" s="4" t="s">
        <v>210</v>
      </c>
      <c r="C24" s="62">
        <v>1.729818780889621E-2</v>
      </c>
      <c r="D24" s="62">
        <v>0.16144975288303129</v>
      </c>
      <c r="E24" s="62">
        <v>1.070840197693575E-2</v>
      </c>
      <c r="F24" s="62">
        <v>0.40609555189456342</v>
      </c>
      <c r="G24" s="62">
        <v>0.15733113673805602</v>
      </c>
      <c r="H24" s="62">
        <v>0.24711696869851721</v>
      </c>
    </row>
    <row r="25" spans="2:8" ht="20.100000000000001" customHeight="1" thickBot="1" x14ac:dyDescent="0.25">
      <c r="B25" s="4" t="s">
        <v>211</v>
      </c>
      <c r="C25" s="62">
        <v>2.2029897718332022E-2</v>
      </c>
      <c r="D25" s="62">
        <v>0.35955940204563336</v>
      </c>
      <c r="E25" s="62">
        <v>8.0251770259638075E-2</v>
      </c>
      <c r="F25" s="62">
        <v>0.33044846577498033</v>
      </c>
      <c r="G25" s="62">
        <v>7.4744295830055069E-2</v>
      </c>
      <c r="H25" s="62">
        <v>0.13296616837136119</v>
      </c>
    </row>
    <row r="26" spans="2:8" ht="20.100000000000001" customHeight="1" thickBot="1" x14ac:dyDescent="0.25">
      <c r="B26" s="4" t="s">
        <v>212</v>
      </c>
      <c r="C26" s="62">
        <v>3.112449799196787E-2</v>
      </c>
      <c r="D26" s="62">
        <v>0.26204819277108432</v>
      </c>
      <c r="E26" s="62">
        <v>3.8152610441767071E-2</v>
      </c>
      <c r="F26" s="62">
        <v>0.51104417670682734</v>
      </c>
      <c r="G26" s="62">
        <v>0.10240963855421686</v>
      </c>
      <c r="H26" s="62">
        <v>5.5220883534136622E-2</v>
      </c>
    </row>
    <row r="27" spans="2:8" ht="20.100000000000001" customHeight="1" thickBot="1" x14ac:dyDescent="0.25">
      <c r="B27" s="5" t="s">
        <v>213</v>
      </c>
      <c r="C27" s="62">
        <v>9.4562647754137114E-3</v>
      </c>
      <c r="D27" s="62">
        <v>0.14893617021276595</v>
      </c>
      <c r="E27" s="62">
        <v>6.3829787234042548E-2</v>
      </c>
      <c r="F27" s="62">
        <v>0.48699763593380613</v>
      </c>
      <c r="G27" s="62">
        <v>0.1702127659574468</v>
      </c>
      <c r="H27" s="62">
        <v>0.12056737588652486</v>
      </c>
    </row>
    <row r="28" spans="2:8" ht="20.100000000000001" customHeight="1" thickBot="1" x14ac:dyDescent="0.25">
      <c r="B28" s="6" t="s">
        <v>214</v>
      </c>
      <c r="C28" s="62">
        <v>3.6363636363636362E-2</v>
      </c>
      <c r="D28" s="62">
        <v>5.4545454545454543E-2</v>
      </c>
      <c r="E28" s="62">
        <v>1.8181818181818181E-2</v>
      </c>
      <c r="F28" s="62">
        <v>0.61818181818181817</v>
      </c>
      <c r="G28" s="62">
        <v>0.23636363636363636</v>
      </c>
      <c r="H28" s="62">
        <v>3.6363636363636348E-2</v>
      </c>
    </row>
    <row r="29" spans="2:8" ht="20.100000000000001" customHeight="1" thickBot="1" x14ac:dyDescent="0.25">
      <c r="B29" s="4" t="s">
        <v>215</v>
      </c>
      <c r="C29" s="62">
        <v>4.6296296296296294E-3</v>
      </c>
      <c r="D29" s="62">
        <v>0.14351851851851852</v>
      </c>
      <c r="E29" s="62">
        <v>1.8518518518518517E-2</v>
      </c>
      <c r="F29" s="62">
        <v>0.45833333333333331</v>
      </c>
      <c r="G29" s="62">
        <v>0.26851851851851855</v>
      </c>
      <c r="H29" s="62">
        <v>0.10648148148148151</v>
      </c>
    </row>
    <row r="30" spans="2:8" ht="20.100000000000001" customHeight="1" thickBot="1" x14ac:dyDescent="0.25">
      <c r="B30" s="4" t="s">
        <v>216</v>
      </c>
      <c r="C30" s="62">
        <v>2.2727272727272728E-2</v>
      </c>
      <c r="D30" s="62">
        <v>0.24090909090909091</v>
      </c>
      <c r="E30" s="62">
        <v>9.0909090909090905E-3</v>
      </c>
      <c r="F30" s="62">
        <v>0.37272727272727274</v>
      </c>
      <c r="G30" s="62">
        <v>8.1818181818181818E-2</v>
      </c>
      <c r="H30" s="62">
        <v>0.27272727272727271</v>
      </c>
    </row>
    <row r="31" spans="2:8" ht="20.100000000000001" customHeight="1" thickBot="1" x14ac:dyDescent="0.25">
      <c r="B31" s="4" t="s">
        <v>217</v>
      </c>
      <c r="C31" s="62">
        <v>0</v>
      </c>
      <c r="D31" s="62">
        <v>0.16216216216216217</v>
      </c>
      <c r="E31" s="62">
        <v>0</v>
      </c>
      <c r="F31" s="62">
        <v>0.45945945945945948</v>
      </c>
      <c r="G31" s="62">
        <v>0.3108108108108108</v>
      </c>
      <c r="H31" s="62">
        <v>6.7567567567567544E-2</v>
      </c>
    </row>
    <row r="32" spans="2:8" ht="20.100000000000001" customHeight="1" thickBot="1" x14ac:dyDescent="0.25">
      <c r="B32" s="4" t="s">
        <v>218</v>
      </c>
      <c r="C32" s="62">
        <v>8.3333333333333329E-2</v>
      </c>
      <c r="D32" s="62">
        <v>5.5555555555555552E-2</v>
      </c>
      <c r="E32" s="62">
        <v>0</v>
      </c>
      <c r="F32" s="62">
        <v>0.39814814814814814</v>
      </c>
      <c r="G32" s="62">
        <v>0.26851851851851855</v>
      </c>
      <c r="H32" s="62">
        <v>0.19444444444444436</v>
      </c>
    </row>
    <row r="33" spans="2:8" ht="20.100000000000001" customHeight="1" thickBot="1" x14ac:dyDescent="0.25">
      <c r="B33" s="4" t="s">
        <v>219</v>
      </c>
      <c r="C33" s="62">
        <v>9.0909090909090905E-3</v>
      </c>
      <c r="D33" s="62">
        <v>0.13636363636363635</v>
      </c>
      <c r="E33" s="62">
        <v>0</v>
      </c>
      <c r="F33" s="62">
        <v>0.52727272727272723</v>
      </c>
      <c r="G33" s="62">
        <v>0.2818181818181818</v>
      </c>
      <c r="H33" s="62">
        <v>4.5454545454545581E-2</v>
      </c>
    </row>
    <row r="34" spans="2:8" ht="20.100000000000001" customHeight="1" thickBot="1" x14ac:dyDescent="0.25">
      <c r="B34" s="4" t="s">
        <v>220</v>
      </c>
      <c r="C34" s="62">
        <v>0</v>
      </c>
      <c r="D34" s="62">
        <v>0.15217391304347827</v>
      </c>
      <c r="E34" s="62">
        <v>2.1739130434782608E-2</v>
      </c>
      <c r="F34" s="62">
        <v>0.47826086956521741</v>
      </c>
      <c r="G34" s="62">
        <v>0.28260869565217389</v>
      </c>
      <c r="H34" s="62">
        <v>6.5217391304347838E-2</v>
      </c>
    </row>
    <row r="35" spans="2:8" ht="20.100000000000001" customHeight="1" thickBot="1" x14ac:dyDescent="0.25">
      <c r="B35" s="4" t="s">
        <v>221</v>
      </c>
      <c r="C35" s="62">
        <v>1.7301038062283738E-2</v>
      </c>
      <c r="D35" s="62">
        <v>3.8062283737024222E-2</v>
      </c>
      <c r="E35" s="62">
        <v>4.4982698961937718E-2</v>
      </c>
      <c r="F35" s="62">
        <v>0.48442906574394462</v>
      </c>
      <c r="G35" s="62">
        <v>0.28027681660899656</v>
      </c>
      <c r="H35" s="62">
        <v>0.13494809688581305</v>
      </c>
    </row>
    <row r="36" spans="2:8" ht="20.100000000000001" customHeight="1" thickBot="1" x14ac:dyDescent="0.25">
      <c r="B36" s="4" t="s">
        <v>222</v>
      </c>
      <c r="C36" s="62">
        <v>3.7735849056603772E-2</v>
      </c>
      <c r="D36" s="62">
        <v>1.8867924528301886E-2</v>
      </c>
      <c r="E36" s="62">
        <v>1.8867924528301886E-2</v>
      </c>
      <c r="F36" s="62">
        <v>0.660377358490566</v>
      </c>
      <c r="G36" s="62">
        <v>9.4339622641509441E-2</v>
      </c>
      <c r="H36" s="62">
        <v>0.16981132075471703</v>
      </c>
    </row>
    <row r="37" spans="2:8" ht="20.100000000000001" customHeight="1" thickBot="1" x14ac:dyDescent="0.25">
      <c r="B37" s="4" t="s">
        <v>223</v>
      </c>
      <c r="C37" s="62">
        <v>3.6529680365296802E-2</v>
      </c>
      <c r="D37" s="62">
        <v>8.2191780821917804E-2</v>
      </c>
      <c r="E37" s="62">
        <v>9.1324200913242004E-3</v>
      </c>
      <c r="F37" s="62">
        <v>0.41552511415525112</v>
      </c>
      <c r="G37" s="62">
        <v>0.33333333333333331</v>
      </c>
      <c r="H37" s="62">
        <v>0.12328767123287676</v>
      </c>
    </row>
    <row r="38" spans="2:8" ht="20.100000000000001" customHeight="1" thickBot="1" x14ac:dyDescent="0.25">
      <c r="B38" s="4" t="s">
        <v>224</v>
      </c>
      <c r="C38" s="62">
        <v>0</v>
      </c>
      <c r="D38" s="62">
        <v>0.265993265993266</v>
      </c>
      <c r="E38" s="62">
        <v>2.0202020202020204E-2</v>
      </c>
      <c r="F38" s="62">
        <v>0.28282828282828282</v>
      </c>
      <c r="G38" s="62">
        <v>0.22222222222222221</v>
      </c>
      <c r="H38" s="62">
        <v>0.20875420875420875</v>
      </c>
    </row>
    <row r="39" spans="2:8" ht="20.100000000000001" customHeight="1" thickBot="1" x14ac:dyDescent="0.25">
      <c r="B39" s="4" t="s">
        <v>225</v>
      </c>
      <c r="C39" s="62">
        <v>1.0752688172043012E-2</v>
      </c>
      <c r="D39" s="62">
        <v>9.6774193548387094E-2</v>
      </c>
      <c r="E39" s="62">
        <v>0</v>
      </c>
      <c r="F39" s="62">
        <v>0.46236559139784944</v>
      </c>
      <c r="G39" s="62">
        <v>0.33333333333333331</v>
      </c>
      <c r="H39" s="62">
        <v>9.6774193548387122E-2</v>
      </c>
    </row>
    <row r="40" spans="2:8" ht="20.100000000000001" customHeight="1" thickBot="1" x14ac:dyDescent="0.25">
      <c r="B40" s="4" t="s">
        <v>226</v>
      </c>
      <c r="C40" s="62">
        <v>1.8181818181818181E-2</v>
      </c>
      <c r="D40" s="62">
        <v>0.15757575757575756</v>
      </c>
      <c r="E40" s="62">
        <v>0</v>
      </c>
      <c r="F40" s="62">
        <v>0.52121212121212124</v>
      </c>
      <c r="G40" s="62">
        <v>0.17575757575757575</v>
      </c>
      <c r="H40" s="62">
        <v>0.12727272727272723</v>
      </c>
    </row>
    <row r="41" spans="2:8" ht="20.100000000000001" customHeight="1" thickBot="1" x14ac:dyDescent="0.25">
      <c r="B41" s="4" t="s">
        <v>227</v>
      </c>
      <c r="C41" s="62">
        <v>5.8394160583941602E-3</v>
      </c>
      <c r="D41" s="62">
        <v>0.17518248175182483</v>
      </c>
      <c r="E41" s="62">
        <v>4.3795620437956208E-3</v>
      </c>
      <c r="F41" s="62">
        <v>0.58686131386861318</v>
      </c>
      <c r="G41" s="62">
        <v>0.13868613138686131</v>
      </c>
      <c r="H41" s="62">
        <v>8.905109489051094E-2</v>
      </c>
    </row>
    <row r="42" spans="2:8" ht="20.100000000000001" customHeight="1" thickBot="1" x14ac:dyDescent="0.25">
      <c r="B42" s="4" t="s">
        <v>228</v>
      </c>
      <c r="C42" s="62">
        <v>8.6713286713286722E-3</v>
      </c>
      <c r="D42" s="62">
        <v>5.9860139860139862E-2</v>
      </c>
      <c r="E42" s="62">
        <v>2.4335664335664337E-2</v>
      </c>
      <c r="F42" s="62">
        <v>0.40587412587412586</v>
      </c>
      <c r="G42" s="62">
        <v>0.32643356643356641</v>
      </c>
      <c r="H42" s="62">
        <v>0.17482517482517484</v>
      </c>
    </row>
    <row r="43" spans="2:8" ht="20.100000000000001" customHeight="1" thickBot="1" x14ac:dyDescent="0.25">
      <c r="B43" s="4" t="s">
        <v>229</v>
      </c>
      <c r="C43" s="62">
        <v>2.3049645390070921E-2</v>
      </c>
      <c r="D43" s="62">
        <v>4.7872340425531915E-2</v>
      </c>
      <c r="E43" s="62">
        <v>3.5460992907801418E-3</v>
      </c>
      <c r="F43" s="62">
        <v>0.44858156028368795</v>
      </c>
      <c r="G43" s="62">
        <v>0.28191489361702127</v>
      </c>
      <c r="H43" s="62">
        <v>0.19503546099290786</v>
      </c>
    </row>
    <row r="44" spans="2:8" ht="20.100000000000001" customHeight="1" thickBot="1" x14ac:dyDescent="0.25">
      <c r="B44" s="4" t="s">
        <v>230</v>
      </c>
      <c r="C44" s="62">
        <v>2.6385224274406332E-3</v>
      </c>
      <c r="D44" s="62">
        <v>0.26385224274406333</v>
      </c>
      <c r="E44" s="62">
        <v>1.5831134564643801E-2</v>
      </c>
      <c r="F44" s="62">
        <v>0.38522427440633245</v>
      </c>
      <c r="G44" s="62">
        <v>0.19525065963060687</v>
      </c>
      <c r="H44" s="62">
        <v>0.13720316622691284</v>
      </c>
    </row>
    <row r="45" spans="2:8" ht="20.100000000000001" customHeight="1" thickBot="1" x14ac:dyDescent="0.25">
      <c r="B45" s="4" t="s">
        <v>231</v>
      </c>
      <c r="C45" s="62">
        <v>6.420545746388443E-3</v>
      </c>
      <c r="D45" s="62">
        <v>0.11075441412520064</v>
      </c>
      <c r="E45" s="62">
        <v>2.0866773675762441E-2</v>
      </c>
      <c r="F45" s="62">
        <v>0.36918138041733545</v>
      </c>
      <c r="G45" s="62">
        <v>0.27287319422150885</v>
      </c>
      <c r="H45" s="62">
        <v>0.21990369181380431</v>
      </c>
    </row>
    <row r="46" spans="2:8" ht="20.100000000000001" customHeight="1" thickBot="1" x14ac:dyDescent="0.25">
      <c r="B46" s="4" t="s">
        <v>232</v>
      </c>
      <c r="C46" s="62">
        <v>1.83982683982684E-2</v>
      </c>
      <c r="D46" s="62">
        <v>0.19426406926406928</v>
      </c>
      <c r="E46" s="62">
        <v>2.3809523809523808E-2</v>
      </c>
      <c r="F46" s="62">
        <v>0.31439393939393939</v>
      </c>
      <c r="G46" s="62">
        <v>0.21753246753246752</v>
      </c>
      <c r="H46" s="62">
        <v>0.23160173160173159</v>
      </c>
    </row>
    <row r="47" spans="2:8" ht="20.100000000000001" customHeight="1" thickBot="1" x14ac:dyDescent="0.25">
      <c r="B47" s="4" t="s">
        <v>233</v>
      </c>
      <c r="C47" s="62">
        <v>1.7094017094017096E-2</v>
      </c>
      <c r="D47" s="62">
        <v>0.20683760683760682</v>
      </c>
      <c r="E47" s="62">
        <v>2.2222222222222223E-2</v>
      </c>
      <c r="F47" s="62">
        <v>0.44615384615384618</v>
      </c>
      <c r="G47" s="62">
        <v>0.10085470085470086</v>
      </c>
      <c r="H47" s="62">
        <v>0.20683760683760669</v>
      </c>
    </row>
    <row r="48" spans="2:8" ht="20.100000000000001" customHeight="1" thickBot="1" x14ac:dyDescent="0.25">
      <c r="B48" s="4" t="s">
        <v>234</v>
      </c>
      <c r="C48" s="62">
        <v>2.4442846872753415E-2</v>
      </c>
      <c r="D48" s="62">
        <v>0.14665708123652049</v>
      </c>
      <c r="E48" s="62">
        <v>3.9899352983465135E-2</v>
      </c>
      <c r="F48" s="62">
        <v>0.33501078360891445</v>
      </c>
      <c r="G48" s="62">
        <v>0.195902228612509</v>
      </c>
      <c r="H48" s="62">
        <v>0.25808770668583741</v>
      </c>
    </row>
    <row r="49" spans="2:8" ht="20.100000000000001" customHeight="1" thickBot="1" x14ac:dyDescent="0.25">
      <c r="B49" s="4" t="s">
        <v>235</v>
      </c>
      <c r="C49" s="62">
        <v>9.6153846153846159E-3</v>
      </c>
      <c r="D49" s="62">
        <v>0.25</v>
      </c>
      <c r="E49" s="62">
        <v>5.2884615384615384E-2</v>
      </c>
      <c r="F49" s="62">
        <v>0.37980769230769229</v>
      </c>
      <c r="G49" s="62">
        <v>0.17788461538461539</v>
      </c>
      <c r="H49" s="62">
        <v>0.12980769230769232</v>
      </c>
    </row>
    <row r="50" spans="2:8" ht="20.100000000000001" customHeight="1" thickBot="1" x14ac:dyDescent="0.25">
      <c r="B50" s="4" t="s">
        <v>236</v>
      </c>
      <c r="C50" s="62">
        <v>4.0650406504065045E-3</v>
      </c>
      <c r="D50" s="62">
        <v>0.17479674796747968</v>
      </c>
      <c r="E50" s="62">
        <v>2.4390243902439025E-2</v>
      </c>
      <c r="F50" s="62">
        <v>0.33739837398373984</v>
      </c>
      <c r="G50" s="62">
        <v>0.29268292682926828</v>
      </c>
      <c r="H50" s="62">
        <v>0.16666666666666669</v>
      </c>
    </row>
    <row r="51" spans="2:8" ht="20.100000000000001" customHeight="1" thickBot="1" x14ac:dyDescent="0.25">
      <c r="B51" s="4" t="s">
        <v>237</v>
      </c>
      <c r="C51" s="62">
        <v>1.935483870967742E-2</v>
      </c>
      <c r="D51" s="62">
        <v>0.17419354838709677</v>
      </c>
      <c r="E51" s="62">
        <v>2.7956989247311829E-2</v>
      </c>
      <c r="F51" s="62">
        <v>0.36774193548387096</v>
      </c>
      <c r="G51" s="62">
        <v>0.32043010752688172</v>
      </c>
      <c r="H51" s="62">
        <v>9.0322580645161243E-2</v>
      </c>
    </row>
    <row r="52" spans="2:8" ht="20.100000000000001" customHeight="1" thickBot="1" x14ac:dyDescent="0.25">
      <c r="B52" s="4" t="s">
        <v>238</v>
      </c>
      <c r="C52" s="62">
        <v>6.4516129032258064E-3</v>
      </c>
      <c r="D52" s="62">
        <v>4.5161290322580643E-2</v>
      </c>
      <c r="E52" s="62">
        <v>1.2903225806451613E-2</v>
      </c>
      <c r="F52" s="62">
        <v>0.67096774193548392</v>
      </c>
      <c r="G52" s="62">
        <v>0.2</v>
      </c>
      <c r="H52" s="62">
        <v>6.4516129032257952E-2</v>
      </c>
    </row>
    <row r="53" spans="2:8" ht="20.100000000000001" customHeight="1" thickBot="1" x14ac:dyDescent="0.25">
      <c r="B53" s="4" t="s">
        <v>239</v>
      </c>
      <c r="C53" s="62">
        <v>2.3474178403755867E-2</v>
      </c>
      <c r="D53" s="62">
        <v>0.10328638497652583</v>
      </c>
      <c r="E53" s="62">
        <v>0</v>
      </c>
      <c r="F53" s="62">
        <v>0.46948356807511737</v>
      </c>
      <c r="G53" s="62">
        <v>0.26291079812206575</v>
      </c>
      <c r="H53" s="62">
        <v>0.14084507042253513</v>
      </c>
    </row>
    <row r="54" spans="2:8" ht="20.100000000000001" customHeight="1" thickBot="1" x14ac:dyDescent="0.25">
      <c r="B54" s="4" t="s">
        <v>240</v>
      </c>
      <c r="C54" s="62">
        <v>2.9850746268656716E-2</v>
      </c>
      <c r="D54" s="62">
        <v>0.18976545842217485</v>
      </c>
      <c r="E54" s="62">
        <v>8.5287846481876331E-3</v>
      </c>
      <c r="F54" s="62">
        <v>0.50106609808102343</v>
      </c>
      <c r="G54" s="62">
        <v>0.15565031982942432</v>
      </c>
      <c r="H54" s="62">
        <v>0.11513859275053309</v>
      </c>
    </row>
    <row r="55" spans="2:8" ht="20.100000000000001" customHeight="1" thickBot="1" x14ac:dyDescent="0.25">
      <c r="B55" s="4" t="s">
        <v>241</v>
      </c>
      <c r="C55" s="62">
        <v>9.6626269243367188E-3</v>
      </c>
      <c r="D55" s="62">
        <v>4.0615787749754342E-2</v>
      </c>
      <c r="E55" s="62">
        <v>1.3593187029151655E-2</v>
      </c>
      <c r="F55" s="62">
        <v>0.48444153291844089</v>
      </c>
      <c r="G55" s="62">
        <v>0.21470684572551588</v>
      </c>
      <c r="H55" s="62">
        <v>0.23698001965280044</v>
      </c>
    </row>
    <row r="56" spans="2:8" ht="20.100000000000001" customHeight="1" thickBot="1" x14ac:dyDescent="0.25">
      <c r="B56" s="4" t="s">
        <v>242</v>
      </c>
      <c r="C56" s="62">
        <v>6.1145080600333518E-3</v>
      </c>
      <c r="D56" s="62">
        <v>0.21845469705391884</v>
      </c>
      <c r="E56" s="62">
        <v>8.8938299055030569E-3</v>
      </c>
      <c r="F56" s="62">
        <v>0.40967204002223456</v>
      </c>
      <c r="G56" s="62">
        <v>0.11784324624791551</v>
      </c>
      <c r="H56" s="62">
        <v>0.23902167871039473</v>
      </c>
    </row>
    <row r="57" spans="2:8" ht="20.100000000000001" customHeight="1" thickBot="1" x14ac:dyDescent="0.25">
      <c r="B57" s="4" t="s">
        <v>243</v>
      </c>
      <c r="C57" s="62">
        <v>4.9099836333878887E-3</v>
      </c>
      <c r="D57" s="62">
        <v>0.176759410801964</v>
      </c>
      <c r="E57" s="62">
        <v>2.6186579378068741E-2</v>
      </c>
      <c r="F57" s="62">
        <v>0.31751227495908346</v>
      </c>
      <c r="G57" s="62">
        <v>5.0736497545008183E-2</v>
      </c>
      <c r="H57" s="62">
        <v>0.42389525368248765</v>
      </c>
    </row>
    <row r="58" spans="2:8" ht="20.100000000000001" customHeight="1" thickBot="1" x14ac:dyDescent="0.25">
      <c r="B58" s="4" t="s">
        <v>244</v>
      </c>
      <c r="C58" s="62">
        <v>0</v>
      </c>
      <c r="D58" s="62">
        <v>0.36686390532544377</v>
      </c>
      <c r="E58" s="62">
        <v>0</v>
      </c>
      <c r="F58" s="62">
        <v>0.15976331360946747</v>
      </c>
      <c r="G58" s="62">
        <v>0.24260355029585798</v>
      </c>
      <c r="H58" s="62">
        <v>0.23076923076923075</v>
      </c>
    </row>
    <row r="59" spans="2:8" ht="20.100000000000001" customHeight="1" thickBot="1" x14ac:dyDescent="0.25">
      <c r="B59" s="4" t="s">
        <v>245</v>
      </c>
      <c r="C59" s="62">
        <v>2.840909090909091E-3</v>
      </c>
      <c r="D59" s="62">
        <v>0.21875</v>
      </c>
      <c r="E59" s="62">
        <v>8.5227272727272721E-3</v>
      </c>
      <c r="F59" s="62">
        <v>0.30681818181818182</v>
      </c>
      <c r="G59" s="62">
        <v>0.27272727272727271</v>
      </c>
      <c r="H59" s="62">
        <v>0.19034090909090912</v>
      </c>
    </row>
    <row r="60" spans="2:8" ht="20.100000000000001" customHeight="1" thickBot="1" x14ac:dyDescent="0.25">
      <c r="B60" s="4" t="s">
        <v>246</v>
      </c>
      <c r="C60" s="62">
        <v>1.1111111111111112E-2</v>
      </c>
      <c r="D60" s="62">
        <v>0.21604938271604937</v>
      </c>
      <c r="E60" s="62">
        <v>2.4691358024691357E-2</v>
      </c>
      <c r="F60" s="62">
        <v>0.48518518518518516</v>
      </c>
      <c r="G60" s="62">
        <v>0.20987654320987653</v>
      </c>
      <c r="H60" s="62">
        <v>5.3086419753086533E-2</v>
      </c>
    </row>
    <row r="61" spans="2:8" ht="20.100000000000001" customHeight="1" thickBot="1" x14ac:dyDescent="0.25">
      <c r="B61" s="4" t="s">
        <v>247</v>
      </c>
      <c r="C61" s="62">
        <v>0</v>
      </c>
      <c r="D61" s="62">
        <v>0.28965517241379313</v>
      </c>
      <c r="E61" s="62">
        <v>0</v>
      </c>
      <c r="F61" s="62">
        <v>0.26896551724137929</v>
      </c>
      <c r="G61" s="62">
        <v>0.1793103448275862</v>
      </c>
      <c r="H61" s="62">
        <v>0.26206896551724135</v>
      </c>
    </row>
    <row r="62" spans="2:8" ht="20.100000000000001" customHeight="1" thickBot="1" x14ac:dyDescent="0.25">
      <c r="B62" s="7" t="s">
        <v>22</v>
      </c>
      <c r="C62" s="46">
        <v>1.4892443463872035E-2</v>
      </c>
      <c r="D62" s="46">
        <v>0.1448879306022163</v>
      </c>
      <c r="E62" s="46">
        <v>2.1711878854735998E-2</v>
      </c>
      <c r="F62" s="46">
        <v>0.40693476407762125</v>
      </c>
      <c r="G62" s="46">
        <v>0.20265255979541694</v>
      </c>
      <c r="H62" s="46">
        <v>0.20892042320613743</v>
      </c>
    </row>
  </sheetData>
  <mergeCells count="5">
    <mergeCell ref="C9:H9"/>
    <mergeCell ref="C10:D10"/>
    <mergeCell ref="E10:F10"/>
    <mergeCell ref="G10:G11"/>
    <mergeCell ref="H10:H11"/>
  </mergeCells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AP62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10" bestFit="1" customWidth="1"/>
    <col min="4" max="4" width="10.875" bestFit="1" customWidth="1"/>
    <col min="5" max="5" width="8.125" bestFit="1" customWidth="1"/>
    <col min="6" max="6" width="12.5" bestFit="1" customWidth="1"/>
    <col min="7" max="9" width="14.25" bestFit="1" customWidth="1"/>
    <col min="10" max="10" width="10.375" bestFit="1" customWidth="1"/>
    <col min="11" max="11" width="12.875" bestFit="1" customWidth="1"/>
    <col min="12" max="12" width="11.375" bestFit="1" customWidth="1"/>
    <col min="13" max="13" width="13.5" bestFit="1" customWidth="1"/>
    <col min="14" max="14" width="10.375" bestFit="1" customWidth="1"/>
    <col min="15" max="15" width="12.25" bestFit="1" customWidth="1"/>
    <col min="16" max="16" width="21.25" customWidth="1"/>
    <col min="17" max="17" width="20.375" bestFit="1" customWidth="1"/>
    <col min="18" max="18" width="9.25" customWidth="1"/>
    <col min="19" max="19" width="14.75" customWidth="1"/>
  </cols>
  <sheetData>
    <row r="9" spans="2:42" ht="44.25" customHeight="1" thickBot="1" x14ac:dyDescent="0.25">
      <c r="C9" s="69" t="s">
        <v>51</v>
      </c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</row>
    <row r="10" spans="2:42" ht="76.5" customHeight="1" thickBot="1" x14ac:dyDescent="0.25">
      <c r="C10" s="8" t="s">
        <v>35</v>
      </c>
      <c r="D10" s="8" t="s">
        <v>36</v>
      </c>
      <c r="E10" s="8" t="s">
        <v>37</v>
      </c>
      <c r="F10" s="8" t="s">
        <v>38</v>
      </c>
      <c r="G10" s="8" t="s">
        <v>39</v>
      </c>
      <c r="H10" s="8" t="s">
        <v>40</v>
      </c>
      <c r="I10" s="8" t="s">
        <v>41</v>
      </c>
      <c r="J10" s="8" t="s">
        <v>42</v>
      </c>
      <c r="K10" s="8" t="s">
        <v>43</v>
      </c>
      <c r="L10" s="8" t="s">
        <v>44</v>
      </c>
      <c r="M10" s="8" t="s">
        <v>45</v>
      </c>
      <c r="N10" s="8" t="s">
        <v>46</v>
      </c>
      <c r="O10" s="8" t="s">
        <v>47</v>
      </c>
      <c r="P10" s="8" t="s">
        <v>48</v>
      </c>
      <c r="Q10" s="8" t="s">
        <v>49</v>
      </c>
      <c r="R10" s="8" t="s">
        <v>50</v>
      </c>
    </row>
    <row r="11" spans="2:42" ht="20.100000000000001" customHeight="1" thickBot="1" x14ac:dyDescent="0.25">
      <c r="B11" s="3" t="s">
        <v>198</v>
      </c>
      <c r="C11" s="18">
        <v>1115</v>
      </c>
      <c r="D11" s="18">
        <v>0</v>
      </c>
      <c r="E11" s="18">
        <v>0</v>
      </c>
      <c r="F11" s="18">
        <v>0</v>
      </c>
      <c r="G11" s="18">
        <v>454</v>
      </c>
      <c r="H11" s="18">
        <v>289</v>
      </c>
      <c r="I11" s="18">
        <v>14</v>
      </c>
      <c r="J11" s="18">
        <v>36</v>
      </c>
      <c r="K11" s="18">
        <v>19</v>
      </c>
      <c r="L11" s="18">
        <v>94</v>
      </c>
      <c r="M11" s="18">
        <v>0</v>
      </c>
      <c r="N11" s="18">
        <v>0</v>
      </c>
      <c r="O11" s="18">
        <v>1</v>
      </c>
      <c r="P11" s="18">
        <v>79</v>
      </c>
      <c r="Q11" s="18">
        <v>128</v>
      </c>
      <c r="R11" s="18">
        <v>1</v>
      </c>
      <c r="S11" s="18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8"/>
      <c r="AJ11" s="19"/>
      <c r="AK11" s="19"/>
      <c r="AL11" s="19"/>
      <c r="AM11" s="19"/>
      <c r="AN11" s="19"/>
      <c r="AO11" s="19"/>
      <c r="AP11" s="19"/>
    </row>
    <row r="12" spans="2:42" ht="20.100000000000001" customHeight="1" thickBot="1" x14ac:dyDescent="0.25">
      <c r="B12" s="4" t="s">
        <v>199</v>
      </c>
      <c r="C12" s="19">
        <v>1435</v>
      </c>
      <c r="D12" s="19">
        <v>1</v>
      </c>
      <c r="E12" s="19">
        <v>0</v>
      </c>
      <c r="F12" s="19">
        <v>0</v>
      </c>
      <c r="G12" s="19">
        <v>418</v>
      </c>
      <c r="H12" s="19">
        <v>228</v>
      </c>
      <c r="I12" s="19">
        <v>47</v>
      </c>
      <c r="J12" s="19">
        <v>154</v>
      </c>
      <c r="K12" s="19">
        <v>6</v>
      </c>
      <c r="L12" s="19">
        <v>69</v>
      </c>
      <c r="M12" s="19">
        <v>3</v>
      </c>
      <c r="N12" s="19">
        <v>6</v>
      </c>
      <c r="O12" s="19">
        <v>3</v>
      </c>
      <c r="P12" s="19">
        <v>139</v>
      </c>
      <c r="Q12" s="19">
        <v>321</v>
      </c>
      <c r="R12" s="19">
        <v>40</v>
      </c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</row>
    <row r="13" spans="2:42" ht="20.100000000000001" customHeight="1" thickBot="1" x14ac:dyDescent="0.25">
      <c r="B13" s="4" t="s">
        <v>200</v>
      </c>
      <c r="C13" s="19">
        <v>734</v>
      </c>
      <c r="D13" s="19">
        <v>0</v>
      </c>
      <c r="E13" s="19">
        <v>0</v>
      </c>
      <c r="F13" s="19">
        <v>0</v>
      </c>
      <c r="G13" s="19">
        <v>441</v>
      </c>
      <c r="H13" s="19">
        <v>123</v>
      </c>
      <c r="I13" s="19">
        <v>3</v>
      </c>
      <c r="J13" s="19">
        <v>8</v>
      </c>
      <c r="K13" s="19">
        <v>6</v>
      </c>
      <c r="L13" s="19">
        <v>11</v>
      </c>
      <c r="M13" s="19">
        <v>6</v>
      </c>
      <c r="N13" s="19">
        <v>4</v>
      </c>
      <c r="O13" s="19">
        <v>0</v>
      </c>
      <c r="P13" s="19">
        <v>50</v>
      </c>
      <c r="Q13" s="19">
        <v>56</v>
      </c>
      <c r="R13" s="19">
        <v>26</v>
      </c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</row>
    <row r="14" spans="2:42" ht="20.100000000000001" customHeight="1" thickBot="1" x14ac:dyDescent="0.25">
      <c r="B14" s="4" t="s">
        <v>201</v>
      </c>
      <c r="C14" s="19">
        <v>1368</v>
      </c>
      <c r="D14" s="19">
        <v>1</v>
      </c>
      <c r="E14" s="19">
        <v>0</v>
      </c>
      <c r="F14" s="19">
        <v>0</v>
      </c>
      <c r="G14" s="19">
        <v>682</v>
      </c>
      <c r="H14" s="19">
        <v>50</v>
      </c>
      <c r="I14" s="19">
        <v>89</v>
      </c>
      <c r="J14" s="19">
        <v>115</v>
      </c>
      <c r="K14" s="19">
        <v>5</v>
      </c>
      <c r="L14" s="19">
        <v>0</v>
      </c>
      <c r="M14" s="19">
        <v>1</v>
      </c>
      <c r="N14" s="19">
        <v>3</v>
      </c>
      <c r="O14" s="19">
        <v>2</v>
      </c>
      <c r="P14" s="19">
        <v>117</v>
      </c>
      <c r="Q14" s="19">
        <v>230</v>
      </c>
      <c r="R14" s="19">
        <v>73</v>
      </c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</row>
    <row r="15" spans="2:42" ht="20.100000000000001" customHeight="1" thickBot="1" x14ac:dyDescent="0.25">
      <c r="B15" s="4" t="s">
        <v>202</v>
      </c>
      <c r="C15" s="19">
        <v>666</v>
      </c>
      <c r="D15" s="19">
        <v>0</v>
      </c>
      <c r="E15" s="19">
        <v>0</v>
      </c>
      <c r="F15" s="19">
        <v>0</v>
      </c>
      <c r="G15" s="19">
        <v>425</v>
      </c>
      <c r="H15" s="19">
        <v>95</v>
      </c>
      <c r="I15" s="19">
        <v>11</v>
      </c>
      <c r="J15" s="19">
        <v>59</v>
      </c>
      <c r="K15" s="19">
        <v>2</v>
      </c>
      <c r="L15" s="19">
        <v>0</v>
      </c>
      <c r="M15" s="19">
        <v>0</v>
      </c>
      <c r="N15" s="19">
        <v>5</v>
      </c>
      <c r="O15" s="19">
        <v>0</v>
      </c>
      <c r="P15" s="19">
        <v>57</v>
      </c>
      <c r="Q15" s="19">
        <v>12</v>
      </c>
      <c r="R15" s="19">
        <v>0</v>
      </c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</row>
    <row r="16" spans="2:42" ht="20.100000000000001" customHeight="1" thickBot="1" x14ac:dyDescent="0.25">
      <c r="B16" s="4" t="s">
        <v>203</v>
      </c>
      <c r="C16" s="19">
        <v>606</v>
      </c>
      <c r="D16" s="19">
        <v>0</v>
      </c>
      <c r="E16" s="19">
        <v>0</v>
      </c>
      <c r="F16" s="19">
        <v>0</v>
      </c>
      <c r="G16" s="19">
        <v>351</v>
      </c>
      <c r="H16" s="19">
        <v>75</v>
      </c>
      <c r="I16" s="19">
        <v>6</v>
      </c>
      <c r="J16" s="19">
        <v>34</v>
      </c>
      <c r="K16" s="19">
        <v>2</v>
      </c>
      <c r="L16" s="19">
        <v>3</v>
      </c>
      <c r="M16" s="19">
        <v>16</v>
      </c>
      <c r="N16" s="19">
        <v>3</v>
      </c>
      <c r="O16" s="19">
        <v>0</v>
      </c>
      <c r="P16" s="19">
        <v>54</v>
      </c>
      <c r="Q16" s="19">
        <v>47</v>
      </c>
      <c r="R16" s="19">
        <v>15</v>
      </c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</row>
    <row r="17" spans="2:42" ht="20.100000000000001" customHeight="1" thickBot="1" x14ac:dyDescent="0.25">
      <c r="B17" s="4" t="s">
        <v>204</v>
      </c>
      <c r="C17" s="19">
        <v>2301</v>
      </c>
      <c r="D17" s="19">
        <v>1</v>
      </c>
      <c r="E17" s="19">
        <v>0</v>
      </c>
      <c r="F17" s="19">
        <v>0</v>
      </c>
      <c r="G17" s="19">
        <v>991</v>
      </c>
      <c r="H17" s="19">
        <v>482</v>
      </c>
      <c r="I17" s="19">
        <v>169</v>
      </c>
      <c r="J17" s="19">
        <v>33</v>
      </c>
      <c r="K17" s="19">
        <v>26</v>
      </c>
      <c r="L17" s="19">
        <v>51</v>
      </c>
      <c r="M17" s="19">
        <v>12</v>
      </c>
      <c r="N17" s="19">
        <v>87</v>
      </c>
      <c r="O17" s="19">
        <v>6</v>
      </c>
      <c r="P17" s="19">
        <v>142</v>
      </c>
      <c r="Q17" s="19">
        <v>275</v>
      </c>
      <c r="R17" s="19">
        <v>26</v>
      </c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</row>
    <row r="18" spans="2:42" ht="20.100000000000001" customHeight="1" thickBot="1" x14ac:dyDescent="0.25">
      <c r="B18" s="4" t="s">
        <v>205</v>
      </c>
      <c r="C18" s="19">
        <v>1952</v>
      </c>
      <c r="D18" s="19">
        <v>0</v>
      </c>
      <c r="E18" s="19">
        <v>0</v>
      </c>
      <c r="F18" s="19">
        <v>0</v>
      </c>
      <c r="G18" s="19">
        <v>918</v>
      </c>
      <c r="H18" s="19">
        <v>346</v>
      </c>
      <c r="I18" s="19">
        <v>50</v>
      </c>
      <c r="J18" s="19">
        <v>146</v>
      </c>
      <c r="K18" s="19">
        <v>17</v>
      </c>
      <c r="L18" s="19">
        <v>19</v>
      </c>
      <c r="M18" s="19">
        <v>52</v>
      </c>
      <c r="N18" s="19">
        <v>19</v>
      </c>
      <c r="O18" s="19">
        <v>4</v>
      </c>
      <c r="P18" s="19">
        <v>115</v>
      </c>
      <c r="Q18" s="19">
        <v>224</v>
      </c>
      <c r="R18" s="19">
        <v>42</v>
      </c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</row>
    <row r="19" spans="2:42" ht="20.100000000000001" customHeight="1" thickBot="1" x14ac:dyDescent="0.25">
      <c r="B19" s="4" t="s">
        <v>206</v>
      </c>
      <c r="C19" s="19">
        <v>143</v>
      </c>
      <c r="D19" s="19">
        <v>0</v>
      </c>
      <c r="E19" s="19">
        <v>0</v>
      </c>
      <c r="F19" s="19">
        <v>0</v>
      </c>
      <c r="G19" s="19">
        <v>38</v>
      </c>
      <c r="H19" s="19">
        <v>38</v>
      </c>
      <c r="I19" s="19">
        <v>15</v>
      </c>
      <c r="J19" s="19">
        <v>9</v>
      </c>
      <c r="K19" s="19">
        <v>0</v>
      </c>
      <c r="L19" s="19">
        <v>2</v>
      </c>
      <c r="M19" s="19">
        <v>0</v>
      </c>
      <c r="N19" s="19">
        <v>0</v>
      </c>
      <c r="O19" s="19">
        <v>0</v>
      </c>
      <c r="P19" s="19">
        <v>18</v>
      </c>
      <c r="Q19" s="19">
        <v>22</v>
      </c>
      <c r="R19" s="19">
        <v>1</v>
      </c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</row>
    <row r="20" spans="2:42" ht="20.100000000000001" customHeight="1" thickBot="1" x14ac:dyDescent="0.25">
      <c r="B20" s="4" t="s">
        <v>207</v>
      </c>
      <c r="C20" s="19">
        <v>68</v>
      </c>
      <c r="D20" s="19">
        <v>0</v>
      </c>
      <c r="E20" s="19">
        <v>0</v>
      </c>
      <c r="F20" s="19">
        <v>0</v>
      </c>
      <c r="G20" s="19">
        <v>53</v>
      </c>
      <c r="H20" s="19">
        <v>7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4</v>
      </c>
      <c r="Q20" s="19">
        <v>3</v>
      </c>
      <c r="R20" s="19">
        <v>1</v>
      </c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</row>
    <row r="21" spans="2:42" ht="20.100000000000001" customHeight="1" thickBot="1" x14ac:dyDescent="0.25">
      <c r="B21" s="4" t="s">
        <v>208</v>
      </c>
      <c r="C21" s="19">
        <v>945</v>
      </c>
      <c r="D21" s="19">
        <v>3</v>
      </c>
      <c r="E21" s="19">
        <v>0</v>
      </c>
      <c r="F21" s="19">
        <v>0</v>
      </c>
      <c r="G21" s="19">
        <v>311</v>
      </c>
      <c r="H21" s="19">
        <v>220</v>
      </c>
      <c r="I21" s="19">
        <v>47</v>
      </c>
      <c r="J21" s="19">
        <v>74</v>
      </c>
      <c r="K21" s="19">
        <v>11</v>
      </c>
      <c r="L21" s="19">
        <v>0</v>
      </c>
      <c r="M21" s="19">
        <v>7</v>
      </c>
      <c r="N21" s="19">
        <v>13</v>
      </c>
      <c r="O21" s="19">
        <v>4</v>
      </c>
      <c r="P21" s="19">
        <v>107</v>
      </c>
      <c r="Q21" s="19">
        <v>127</v>
      </c>
      <c r="R21" s="19">
        <v>21</v>
      </c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</row>
    <row r="22" spans="2:42" ht="20.100000000000001" customHeight="1" thickBot="1" x14ac:dyDescent="0.25">
      <c r="B22" s="4" t="s">
        <v>209</v>
      </c>
      <c r="C22" s="19">
        <v>946</v>
      </c>
      <c r="D22" s="19">
        <v>1</v>
      </c>
      <c r="E22" s="19">
        <v>0</v>
      </c>
      <c r="F22" s="19">
        <v>0</v>
      </c>
      <c r="G22" s="19">
        <v>436</v>
      </c>
      <c r="H22" s="19">
        <v>124</v>
      </c>
      <c r="I22" s="19">
        <v>17</v>
      </c>
      <c r="J22" s="19">
        <v>48</v>
      </c>
      <c r="K22" s="19">
        <v>11</v>
      </c>
      <c r="L22" s="19">
        <v>37</v>
      </c>
      <c r="M22" s="19">
        <v>2</v>
      </c>
      <c r="N22" s="19">
        <v>4</v>
      </c>
      <c r="O22" s="19">
        <v>15</v>
      </c>
      <c r="P22" s="19">
        <v>124</v>
      </c>
      <c r="Q22" s="19">
        <v>107</v>
      </c>
      <c r="R22" s="19">
        <v>20</v>
      </c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</row>
    <row r="23" spans="2:42" ht="20.100000000000001" customHeight="1" thickBot="1" x14ac:dyDescent="0.25">
      <c r="B23" s="4" t="s">
        <v>210</v>
      </c>
      <c r="C23" s="19">
        <v>1718</v>
      </c>
      <c r="D23" s="19">
        <v>0</v>
      </c>
      <c r="E23" s="19">
        <v>0</v>
      </c>
      <c r="F23" s="19">
        <v>0</v>
      </c>
      <c r="G23" s="19">
        <v>735</v>
      </c>
      <c r="H23" s="19">
        <v>154</v>
      </c>
      <c r="I23" s="19">
        <v>127</v>
      </c>
      <c r="J23" s="19">
        <v>91</v>
      </c>
      <c r="K23" s="19">
        <v>88</v>
      </c>
      <c r="L23" s="19">
        <v>10</v>
      </c>
      <c r="M23" s="19">
        <v>17</v>
      </c>
      <c r="N23" s="19">
        <v>16</v>
      </c>
      <c r="O23" s="19">
        <v>36</v>
      </c>
      <c r="P23" s="19">
        <v>261</v>
      </c>
      <c r="Q23" s="19">
        <v>153</v>
      </c>
      <c r="R23" s="19">
        <v>30</v>
      </c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</row>
    <row r="24" spans="2:42" ht="20.100000000000001" customHeight="1" thickBot="1" x14ac:dyDescent="0.25">
      <c r="B24" s="4" t="s">
        <v>211</v>
      </c>
      <c r="C24" s="19">
        <v>1438</v>
      </c>
      <c r="D24" s="19">
        <v>0</v>
      </c>
      <c r="E24" s="19">
        <v>0</v>
      </c>
      <c r="F24" s="19">
        <v>0</v>
      </c>
      <c r="G24" s="19">
        <v>684</v>
      </c>
      <c r="H24" s="19">
        <v>111</v>
      </c>
      <c r="I24" s="19">
        <v>16</v>
      </c>
      <c r="J24" s="19">
        <v>205</v>
      </c>
      <c r="K24" s="19">
        <v>15</v>
      </c>
      <c r="L24" s="19">
        <v>82</v>
      </c>
      <c r="M24" s="19">
        <v>9</v>
      </c>
      <c r="N24" s="19">
        <v>6</v>
      </c>
      <c r="O24" s="19">
        <v>6</v>
      </c>
      <c r="P24" s="19">
        <v>179</v>
      </c>
      <c r="Q24" s="19">
        <v>86</v>
      </c>
      <c r="R24" s="19">
        <v>39</v>
      </c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</row>
    <row r="25" spans="2:42" ht="20.100000000000001" customHeight="1" thickBot="1" x14ac:dyDescent="0.25">
      <c r="B25" s="4" t="s">
        <v>212</v>
      </c>
      <c r="C25" s="19">
        <v>1137</v>
      </c>
      <c r="D25" s="19">
        <v>0</v>
      </c>
      <c r="E25" s="19">
        <v>0</v>
      </c>
      <c r="F25" s="19">
        <v>0</v>
      </c>
      <c r="G25" s="19">
        <v>523</v>
      </c>
      <c r="H25" s="19">
        <v>155</v>
      </c>
      <c r="I25" s="19">
        <v>83</v>
      </c>
      <c r="J25" s="19">
        <v>97</v>
      </c>
      <c r="K25" s="19">
        <v>1</v>
      </c>
      <c r="L25" s="19">
        <v>45</v>
      </c>
      <c r="M25" s="19">
        <v>20</v>
      </c>
      <c r="N25" s="19">
        <v>1</v>
      </c>
      <c r="O25" s="19">
        <v>10</v>
      </c>
      <c r="P25" s="19">
        <v>102</v>
      </c>
      <c r="Q25" s="19">
        <v>89</v>
      </c>
      <c r="R25" s="19">
        <v>11</v>
      </c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</row>
    <row r="26" spans="2:42" ht="20.100000000000001" customHeight="1" thickBot="1" x14ac:dyDescent="0.25">
      <c r="B26" s="5" t="s">
        <v>213</v>
      </c>
      <c r="C26" s="27">
        <v>626</v>
      </c>
      <c r="D26" s="27">
        <v>0</v>
      </c>
      <c r="E26" s="27">
        <v>0</v>
      </c>
      <c r="F26" s="27">
        <v>0</v>
      </c>
      <c r="G26" s="27">
        <v>214</v>
      </c>
      <c r="H26" s="27">
        <v>110</v>
      </c>
      <c r="I26" s="27">
        <v>3</v>
      </c>
      <c r="J26" s="27">
        <v>57</v>
      </c>
      <c r="K26" s="27">
        <v>2</v>
      </c>
      <c r="L26" s="27">
        <v>29</v>
      </c>
      <c r="M26" s="27">
        <v>2</v>
      </c>
      <c r="N26" s="27">
        <v>0</v>
      </c>
      <c r="O26" s="27">
        <v>1</v>
      </c>
      <c r="P26" s="27">
        <v>132</v>
      </c>
      <c r="Q26" s="27">
        <v>67</v>
      </c>
      <c r="R26" s="27">
        <v>9</v>
      </c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</row>
    <row r="27" spans="2:42" ht="20.100000000000001" customHeight="1" thickBot="1" x14ac:dyDescent="0.25">
      <c r="B27" s="6" t="s">
        <v>214</v>
      </c>
      <c r="C27" s="29">
        <v>115</v>
      </c>
      <c r="D27" s="29">
        <v>0</v>
      </c>
      <c r="E27" s="29">
        <v>0</v>
      </c>
      <c r="F27" s="29">
        <v>0</v>
      </c>
      <c r="G27" s="29">
        <v>75</v>
      </c>
      <c r="H27" s="29">
        <v>15</v>
      </c>
      <c r="I27" s="29">
        <v>1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4</v>
      </c>
      <c r="Q27" s="29">
        <v>20</v>
      </c>
      <c r="R27" s="29">
        <v>0</v>
      </c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</row>
    <row r="28" spans="2:42" ht="20.100000000000001" customHeight="1" thickBot="1" x14ac:dyDescent="0.25">
      <c r="B28" s="4" t="s">
        <v>215</v>
      </c>
      <c r="C28" s="29">
        <v>261</v>
      </c>
      <c r="D28" s="29">
        <v>0</v>
      </c>
      <c r="E28" s="29">
        <v>0</v>
      </c>
      <c r="F28" s="29">
        <v>0</v>
      </c>
      <c r="G28" s="29">
        <v>123</v>
      </c>
      <c r="H28" s="29">
        <v>27</v>
      </c>
      <c r="I28" s="29">
        <v>11</v>
      </c>
      <c r="J28" s="29">
        <v>0</v>
      </c>
      <c r="K28" s="29">
        <v>2</v>
      </c>
      <c r="L28" s="29">
        <v>0</v>
      </c>
      <c r="M28" s="29">
        <v>3</v>
      </c>
      <c r="N28" s="29">
        <v>51</v>
      </c>
      <c r="O28" s="29">
        <v>2</v>
      </c>
      <c r="P28" s="29">
        <v>21</v>
      </c>
      <c r="Q28" s="29">
        <v>21</v>
      </c>
      <c r="R28" s="29">
        <v>0</v>
      </c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</row>
    <row r="29" spans="2:42" ht="20.100000000000001" customHeight="1" thickBot="1" x14ac:dyDescent="0.25">
      <c r="B29" s="4" t="s">
        <v>216</v>
      </c>
      <c r="C29" s="28">
        <v>282</v>
      </c>
      <c r="D29" s="28">
        <v>0</v>
      </c>
      <c r="E29" s="28">
        <v>0</v>
      </c>
      <c r="F29" s="28">
        <v>0</v>
      </c>
      <c r="G29" s="28">
        <v>135</v>
      </c>
      <c r="H29" s="28">
        <v>55</v>
      </c>
      <c r="I29" s="28">
        <v>6</v>
      </c>
      <c r="J29" s="28">
        <v>7</v>
      </c>
      <c r="K29" s="28">
        <v>1</v>
      </c>
      <c r="L29" s="28">
        <v>2</v>
      </c>
      <c r="M29" s="28">
        <v>0</v>
      </c>
      <c r="N29" s="28">
        <v>0</v>
      </c>
      <c r="O29" s="28">
        <v>0</v>
      </c>
      <c r="P29" s="28">
        <v>22</v>
      </c>
      <c r="Q29" s="28">
        <v>54</v>
      </c>
      <c r="R29" s="28">
        <v>0</v>
      </c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</row>
    <row r="30" spans="2:42" ht="20.100000000000001" customHeight="1" thickBot="1" x14ac:dyDescent="0.25">
      <c r="B30" s="4" t="s">
        <v>217</v>
      </c>
      <c r="C30" s="19">
        <v>96</v>
      </c>
      <c r="D30" s="19">
        <v>0</v>
      </c>
      <c r="E30" s="19">
        <v>0</v>
      </c>
      <c r="F30" s="19">
        <v>0</v>
      </c>
      <c r="G30" s="19">
        <v>68</v>
      </c>
      <c r="H30" s="19">
        <v>1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27</v>
      </c>
      <c r="R30" s="19">
        <v>0</v>
      </c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</row>
    <row r="31" spans="2:42" ht="20.100000000000001" customHeight="1" thickBot="1" x14ac:dyDescent="0.25">
      <c r="B31" s="4" t="s">
        <v>218</v>
      </c>
      <c r="C31" s="19">
        <v>110</v>
      </c>
      <c r="D31" s="19">
        <v>0</v>
      </c>
      <c r="E31" s="19">
        <v>0</v>
      </c>
      <c r="F31" s="19">
        <v>0</v>
      </c>
      <c r="G31" s="19">
        <v>93</v>
      </c>
      <c r="H31" s="19">
        <v>3</v>
      </c>
      <c r="I31" s="19">
        <v>0</v>
      </c>
      <c r="J31" s="19">
        <v>2</v>
      </c>
      <c r="K31" s="19">
        <v>0</v>
      </c>
      <c r="L31" s="19">
        <v>1</v>
      </c>
      <c r="M31" s="19">
        <v>2</v>
      </c>
      <c r="N31" s="19">
        <v>0</v>
      </c>
      <c r="O31" s="19">
        <v>0</v>
      </c>
      <c r="P31" s="19">
        <v>2</v>
      </c>
      <c r="Q31" s="19">
        <v>7</v>
      </c>
      <c r="R31" s="19">
        <v>0</v>
      </c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</row>
    <row r="32" spans="2:42" ht="20.100000000000001" customHeight="1" thickBot="1" x14ac:dyDescent="0.25">
      <c r="B32" s="4" t="s">
        <v>219</v>
      </c>
      <c r="C32" s="19">
        <v>135</v>
      </c>
      <c r="D32" s="19">
        <v>0</v>
      </c>
      <c r="E32" s="19">
        <v>0</v>
      </c>
      <c r="F32" s="19">
        <v>0</v>
      </c>
      <c r="G32" s="19">
        <v>134</v>
      </c>
      <c r="H32" s="19">
        <v>1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</row>
    <row r="33" spans="2:42" ht="20.100000000000001" customHeight="1" thickBot="1" x14ac:dyDescent="0.25">
      <c r="B33" s="4" t="s">
        <v>220</v>
      </c>
      <c r="C33" s="19">
        <v>56</v>
      </c>
      <c r="D33" s="19">
        <v>0</v>
      </c>
      <c r="E33" s="19">
        <v>0</v>
      </c>
      <c r="F33" s="19">
        <v>0</v>
      </c>
      <c r="G33" s="19">
        <v>33</v>
      </c>
      <c r="H33" s="19">
        <v>0</v>
      </c>
      <c r="I33" s="19">
        <v>0</v>
      </c>
      <c r="J33" s="19">
        <v>11</v>
      </c>
      <c r="K33" s="19">
        <v>2</v>
      </c>
      <c r="L33" s="19">
        <v>1</v>
      </c>
      <c r="M33" s="19">
        <v>0</v>
      </c>
      <c r="N33" s="19">
        <v>0</v>
      </c>
      <c r="O33" s="19">
        <v>0</v>
      </c>
      <c r="P33" s="19">
        <v>6</v>
      </c>
      <c r="Q33" s="19">
        <v>3</v>
      </c>
      <c r="R33" s="19">
        <v>0</v>
      </c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</row>
    <row r="34" spans="2:42" ht="20.100000000000001" customHeight="1" thickBot="1" x14ac:dyDescent="0.25">
      <c r="B34" s="4" t="s">
        <v>221</v>
      </c>
      <c r="C34" s="19">
        <v>337</v>
      </c>
      <c r="D34" s="19">
        <v>0</v>
      </c>
      <c r="E34" s="19">
        <v>0</v>
      </c>
      <c r="F34" s="19">
        <v>0</v>
      </c>
      <c r="G34" s="19">
        <v>112</v>
      </c>
      <c r="H34" s="19">
        <v>87</v>
      </c>
      <c r="I34" s="19">
        <v>0</v>
      </c>
      <c r="J34" s="19">
        <v>7</v>
      </c>
      <c r="K34" s="19">
        <v>0</v>
      </c>
      <c r="L34" s="19">
        <v>0</v>
      </c>
      <c r="M34" s="19">
        <v>21</v>
      </c>
      <c r="N34" s="19">
        <v>50</v>
      </c>
      <c r="O34" s="19">
        <v>53</v>
      </c>
      <c r="P34" s="19">
        <v>0</v>
      </c>
      <c r="Q34" s="19">
        <v>7</v>
      </c>
      <c r="R34" s="19">
        <v>0</v>
      </c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</row>
    <row r="35" spans="2:42" ht="20.100000000000001" customHeight="1" thickBot="1" x14ac:dyDescent="0.25">
      <c r="B35" s="4" t="s">
        <v>222</v>
      </c>
      <c r="C35" s="19">
        <v>67</v>
      </c>
      <c r="D35" s="19">
        <v>0</v>
      </c>
      <c r="E35" s="19">
        <v>0</v>
      </c>
      <c r="F35" s="19">
        <v>0</v>
      </c>
      <c r="G35" s="19">
        <v>12</v>
      </c>
      <c r="H35" s="19">
        <v>24</v>
      </c>
      <c r="I35" s="19">
        <v>7</v>
      </c>
      <c r="J35" s="19">
        <v>5</v>
      </c>
      <c r="K35" s="19">
        <v>0</v>
      </c>
      <c r="L35" s="19">
        <v>4</v>
      </c>
      <c r="M35" s="19">
        <v>0</v>
      </c>
      <c r="N35" s="19">
        <v>0</v>
      </c>
      <c r="O35" s="19">
        <v>2</v>
      </c>
      <c r="P35" s="19">
        <v>0</v>
      </c>
      <c r="Q35" s="19">
        <v>13</v>
      </c>
      <c r="R35" s="19">
        <v>0</v>
      </c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</row>
    <row r="36" spans="2:42" ht="20.100000000000001" customHeight="1" thickBot="1" x14ac:dyDescent="0.25">
      <c r="B36" s="4" t="s">
        <v>223</v>
      </c>
      <c r="C36" s="19">
        <v>223</v>
      </c>
      <c r="D36" s="19">
        <v>1</v>
      </c>
      <c r="E36" s="19">
        <v>0</v>
      </c>
      <c r="F36" s="19">
        <v>0</v>
      </c>
      <c r="G36" s="19">
        <v>81</v>
      </c>
      <c r="H36" s="19">
        <v>49</v>
      </c>
      <c r="I36" s="19">
        <v>33</v>
      </c>
      <c r="J36" s="19">
        <v>7</v>
      </c>
      <c r="K36" s="19">
        <v>1</v>
      </c>
      <c r="L36" s="19">
        <v>0</v>
      </c>
      <c r="M36" s="19">
        <v>0</v>
      </c>
      <c r="N36" s="19">
        <v>0</v>
      </c>
      <c r="O36" s="19">
        <v>0</v>
      </c>
      <c r="P36" s="19">
        <v>8</v>
      </c>
      <c r="Q36" s="19">
        <v>39</v>
      </c>
      <c r="R36" s="19">
        <v>4</v>
      </c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</row>
    <row r="37" spans="2:42" ht="20.100000000000001" customHeight="1" thickBot="1" x14ac:dyDescent="0.25">
      <c r="B37" s="4" t="s">
        <v>224</v>
      </c>
      <c r="C37" s="19">
        <v>431</v>
      </c>
      <c r="D37" s="19">
        <v>1</v>
      </c>
      <c r="E37" s="19">
        <v>0</v>
      </c>
      <c r="F37" s="19">
        <v>0</v>
      </c>
      <c r="G37" s="19">
        <v>265</v>
      </c>
      <c r="H37" s="19">
        <v>49</v>
      </c>
      <c r="I37" s="19">
        <v>22</v>
      </c>
      <c r="J37" s="19">
        <v>5</v>
      </c>
      <c r="K37" s="19">
        <v>0</v>
      </c>
      <c r="L37" s="19">
        <v>4</v>
      </c>
      <c r="M37" s="19">
        <v>0</v>
      </c>
      <c r="N37" s="19">
        <v>1</v>
      </c>
      <c r="O37" s="19">
        <v>0</v>
      </c>
      <c r="P37" s="19">
        <v>15</v>
      </c>
      <c r="Q37" s="19">
        <v>68</v>
      </c>
      <c r="R37" s="19">
        <v>1</v>
      </c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</row>
    <row r="38" spans="2:42" ht="20.100000000000001" customHeight="1" thickBot="1" x14ac:dyDescent="0.25">
      <c r="B38" s="4" t="s">
        <v>225</v>
      </c>
      <c r="C38" s="19">
        <v>131</v>
      </c>
      <c r="D38" s="19">
        <v>0</v>
      </c>
      <c r="E38" s="19">
        <v>0</v>
      </c>
      <c r="F38" s="19">
        <v>0</v>
      </c>
      <c r="G38" s="19">
        <v>85</v>
      </c>
      <c r="H38" s="19">
        <v>11</v>
      </c>
      <c r="I38" s="19">
        <v>4</v>
      </c>
      <c r="J38" s="19">
        <v>1</v>
      </c>
      <c r="K38" s="19">
        <v>0</v>
      </c>
      <c r="L38" s="19">
        <v>1</v>
      </c>
      <c r="M38" s="19">
        <v>0</v>
      </c>
      <c r="N38" s="19">
        <v>0</v>
      </c>
      <c r="O38" s="19">
        <v>0</v>
      </c>
      <c r="P38" s="19">
        <v>14</v>
      </c>
      <c r="Q38" s="19">
        <v>3</v>
      </c>
      <c r="R38" s="19">
        <v>12</v>
      </c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</row>
    <row r="39" spans="2:42" ht="20.100000000000001" customHeight="1" thickBot="1" x14ac:dyDescent="0.25">
      <c r="B39" s="4" t="s">
        <v>226</v>
      </c>
      <c r="C39" s="19">
        <v>186</v>
      </c>
      <c r="D39" s="19">
        <v>1</v>
      </c>
      <c r="E39" s="19">
        <v>0</v>
      </c>
      <c r="F39" s="19">
        <v>0</v>
      </c>
      <c r="G39" s="19">
        <v>83</v>
      </c>
      <c r="H39" s="19">
        <v>68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1</v>
      </c>
      <c r="O39" s="19">
        <v>0</v>
      </c>
      <c r="P39" s="19">
        <v>1</v>
      </c>
      <c r="Q39" s="19">
        <v>32</v>
      </c>
      <c r="R39" s="19">
        <v>0</v>
      </c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</row>
    <row r="40" spans="2:42" ht="20.100000000000001" customHeight="1" thickBot="1" x14ac:dyDescent="0.25">
      <c r="B40" s="4" t="s">
        <v>227</v>
      </c>
      <c r="C40" s="19">
        <v>607</v>
      </c>
      <c r="D40" s="19">
        <v>1</v>
      </c>
      <c r="E40" s="19">
        <v>0</v>
      </c>
      <c r="F40" s="19">
        <v>0</v>
      </c>
      <c r="G40" s="19">
        <v>198</v>
      </c>
      <c r="H40" s="19">
        <v>205</v>
      </c>
      <c r="I40" s="19">
        <v>40</v>
      </c>
      <c r="J40" s="19">
        <v>22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19</v>
      </c>
      <c r="Q40" s="19">
        <v>122</v>
      </c>
      <c r="R40" s="19">
        <v>0</v>
      </c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</row>
    <row r="41" spans="2:42" ht="20.100000000000001" customHeight="1" thickBot="1" x14ac:dyDescent="0.25">
      <c r="B41" s="4" t="s">
        <v>228</v>
      </c>
      <c r="C41" s="19">
        <v>5223</v>
      </c>
      <c r="D41" s="19">
        <v>4</v>
      </c>
      <c r="E41" s="19">
        <v>0</v>
      </c>
      <c r="F41" s="19">
        <v>0</v>
      </c>
      <c r="G41" s="19">
        <v>2149</v>
      </c>
      <c r="H41" s="19">
        <v>965</v>
      </c>
      <c r="I41" s="19">
        <v>435</v>
      </c>
      <c r="J41" s="19">
        <v>389</v>
      </c>
      <c r="K41" s="19">
        <v>106</v>
      </c>
      <c r="L41" s="19">
        <v>52</v>
      </c>
      <c r="M41" s="19">
        <v>47</v>
      </c>
      <c r="N41" s="19">
        <v>61</v>
      </c>
      <c r="O41" s="19">
        <v>26</v>
      </c>
      <c r="P41" s="19">
        <v>249</v>
      </c>
      <c r="Q41" s="19">
        <v>463</v>
      </c>
      <c r="R41" s="19">
        <v>277</v>
      </c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</row>
    <row r="42" spans="2:42" ht="20.100000000000001" customHeight="1" thickBot="1" x14ac:dyDescent="0.25">
      <c r="B42" s="4" t="s">
        <v>229</v>
      </c>
      <c r="C42" s="19">
        <v>699</v>
      </c>
      <c r="D42" s="19">
        <v>0</v>
      </c>
      <c r="E42" s="19">
        <v>0</v>
      </c>
      <c r="F42" s="19">
        <v>0</v>
      </c>
      <c r="G42" s="19">
        <v>363</v>
      </c>
      <c r="H42" s="19">
        <v>77</v>
      </c>
      <c r="I42" s="19">
        <v>30</v>
      </c>
      <c r="J42" s="19">
        <v>13</v>
      </c>
      <c r="K42" s="19">
        <v>4</v>
      </c>
      <c r="L42" s="19">
        <v>0</v>
      </c>
      <c r="M42" s="19">
        <v>0</v>
      </c>
      <c r="N42" s="19">
        <v>0</v>
      </c>
      <c r="O42" s="19">
        <v>24</v>
      </c>
      <c r="P42" s="19">
        <v>52</v>
      </c>
      <c r="Q42" s="19">
        <v>90</v>
      </c>
      <c r="R42" s="19">
        <v>46</v>
      </c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</row>
    <row r="43" spans="2:42" ht="20.100000000000001" customHeight="1" thickBot="1" x14ac:dyDescent="0.25">
      <c r="B43" s="4" t="s">
        <v>230</v>
      </c>
      <c r="C43" s="19">
        <v>464</v>
      </c>
      <c r="D43" s="19">
        <v>1</v>
      </c>
      <c r="E43" s="19">
        <v>0</v>
      </c>
      <c r="F43" s="19">
        <v>0</v>
      </c>
      <c r="G43" s="19">
        <v>195</v>
      </c>
      <c r="H43" s="19">
        <v>32</v>
      </c>
      <c r="I43" s="19">
        <v>104</v>
      </c>
      <c r="J43" s="19">
        <v>12</v>
      </c>
      <c r="K43" s="19">
        <v>11</v>
      </c>
      <c r="L43" s="19">
        <v>10</v>
      </c>
      <c r="M43" s="19">
        <v>2</v>
      </c>
      <c r="N43" s="19">
        <v>4</v>
      </c>
      <c r="O43" s="19">
        <v>4</v>
      </c>
      <c r="P43" s="19">
        <v>47</v>
      </c>
      <c r="Q43" s="19">
        <v>20</v>
      </c>
      <c r="R43" s="19">
        <v>22</v>
      </c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</row>
    <row r="44" spans="2:42" ht="20.100000000000001" customHeight="1" thickBot="1" x14ac:dyDescent="0.25">
      <c r="B44" s="4" t="s">
        <v>231</v>
      </c>
      <c r="C44" s="19">
        <v>789</v>
      </c>
      <c r="D44" s="19">
        <v>0</v>
      </c>
      <c r="E44" s="19">
        <v>0</v>
      </c>
      <c r="F44" s="19">
        <v>0</v>
      </c>
      <c r="G44" s="19">
        <v>469</v>
      </c>
      <c r="H44" s="19">
        <v>77</v>
      </c>
      <c r="I44" s="19">
        <v>52</v>
      </c>
      <c r="J44" s="19">
        <v>0</v>
      </c>
      <c r="K44" s="19">
        <v>45</v>
      </c>
      <c r="L44" s="19">
        <v>0</v>
      </c>
      <c r="M44" s="19">
        <v>2</v>
      </c>
      <c r="N44" s="19">
        <v>2</v>
      </c>
      <c r="O44" s="19">
        <v>1</v>
      </c>
      <c r="P44" s="19">
        <v>86</v>
      </c>
      <c r="Q44" s="19">
        <v>50</v>
      </c>
      <c r="R44" s="19">
        <v>5</v>
      </c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</row>
    <row r="45" spans="2:42" ht="20.100000000000001" customHeight="1" thickBot="1" x14ac:dyDescent="0.25">
      <c r="B45" s="4" t="s">
        <v>232</v>
      </c>
      <c r="C45" s="19">
        <v>2584</v>
      </c>
      <c r="D45" s="19">
        <v>1</v>
      </c>
      <c r="E45" s="19">
        <v>0</v>
      </c>
      <c r="F45" s="19">
        <v>0</v>
      </c>
      <c r="G45" s="19">
        <v>987</v>
      </c>
      <c r="H45" s="19">
        <v>924</v>
      </c>
      <c r="I45" s="19">
        <v>20</v>
      </c>
      <c r="J45" s="19">
        <v>66</v>
      </c>
      <c r="K45" s="19">
        <v>26</v>
      </c>
      <c r="L45" s="19">
        <v>104</v>
      </c>
      <c r="M45" s="19">
        <v>4</v>
      </c>
      <c r="N45" s="19">
        <v>6</v>
      </c>
      <c r="O45" s="19">
        <v>4</v>
      </c>
      <c r="P45" s="19">
        <v>179</v>
      </c>
      <c r="Q45" s="19">
        <v>244</v>
      </c>
      <c r="R45" s="19">
        <v>19</v>
      </c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</row>
    <row r="46" spans="2:42" ht="20.100000000000001" customHeight="1" thickBot="1" x14ac:dyDescent="0.25">
      <c r="B46" s="4" t="s">
        <v>233</v>
      </c>
      <c r="C46" s="19">
        <v>939</v>
      </c>
      <c r="D46" s="19">
        <v>0</v>
      </c>
      <c r="E46" s="19">
        <v>0</v>
      </c>
      <c r="F46" s="19">
        <v>0</v>
      </c>
      <c r="G46" s="19">
        <v>377</v>
      </c>
      <c r="H46" s="19">
        <v>159</v>
      </c>
      <c r="I46" s="19">
        <v>4</v>
      </c>
      <c r="J46" s="19">
        <v>0</v>
      </c>
      <c r="K46" s="19">
        <v>2</v>
      </c>
      <c r="L46" s="19">
        <v>0</v>
      </c>
      <c r="M46" s="19">
        <v>1</v>
      </c>
      <c r="N46" s="19">
        <v>0</v>
      </c>
      <c r="O46" s="19">
        <v>0</v>
      </c>
      <c r="P46" s="19">
        <v>122</v>
      </c>
      <c r="Q46" s="19">
        <v>251</v>
      </c>
      <c r="R46" s="19">
        <v>23</v>
      </c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</row>
    <row r="47" spans="2:42" ht="20.100000000000001" customHeight="1" thickBot="1" x14ac:dyDescent="0.25">
      <c r="B47" s="4" t="s">
        <v>234</v>
      </c>
      <c r="C47" s="19">
        <v>3453</v>
      </c>
      <c r="D47" s="19">
        <v>0</v>
      </c>
      <c r="E47" s="19">
        <v>0</v>
      </c>
      <c r="F47" s="19">
        <v>0</v>
      </c>
      <c r="G47" s="19">
        <v>1861</v>
      </c>
      <c r="H47" s="19">
        <v>358</v>
      </c>
      <c r="I47" s="19">
        <v>204</v>
      </c>
      <c r="J47" s="19">
        <v>101</v>
      </c>
      <c r="K47" s="19">
        <v>33</v>
      </c>
      <c r="L47" s="19">
        <v>53</v>
      </c>
      <c r="M47" s="19">
        <v>3</v>
      </c>
      <c r="N47" s="19">
        <v>37</v>
      </c>
      <c r="O47" s="19">
        <v>6</v>
      </c>
      <c r="P47" s="19">
        <v>243</v>
      </c>
      <c r="Q47" s="19">
        <v>497</v>
      </c>
      <c r="R47" s="19">
        <v>57</v>
      </c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</row>
    <row r="48" spans="2:42" ht="20.100000000000001" customHeight="1" thickBot="1" x14ac:dyDescent="0.25">
      <c r="B48" s="4" t="s">
        <v>235</v>
      </c>
      <c r="C48" s="19">
        <v>509</v>
      </c>
      <c r="D48" s="19">
        <v>0</v>
      </c>
      <c r="E48" s="19">
        <v>0</v>
      </c>
      <c r="F48" s="19">
        <v>0</v>
      </c>
      <c r="G48" s="19">
        <v>200</v>
      </c>
      <c r="H48" s="19">
        <v>88</v>
      </c>
      <c r="I48" s="19">
        <v>4</v>
      </c>
      <c r="J48" s="19">
        <v>17</v>
      </c>
      <c r="K48" s="19">
        <v>6</v>
      </c>
      <c r="L48" s="19">
        <v>34</v>
      </c>
      <c r="M48" s="19">
        <v>6</v>
      </c>
      <c r="N48" s="19">
        <v>2</v>
      </c>
      <c r="O48" s="19">
        <v>0</v>
      </c>
      <c r="P48" s="19">
        <v>113</v>
      </c>
      <c r="Q48" s="19">
        <v>36</v>
      </c>
      <c r="R48" s="19">
        <v>3</v>
      </c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</row>
    <row r="49" spans="2:42" ht="20.100000000000001" customHeight="1" thickBot="1" x14ac:dyDescent="0.25">
      <c r="B49" s="4" t="s">
        <v>236</v>
      </c>
      <c r="C49" s="19">
        <v>312</v>
      </c>
      <c r="D49" s="19">
        <v>1</v>
      </c>
      <c r="E49" s="19">
        <v>0</v>
      </c>
      <c r="F49" s="19">
        <v>0</v>
      </c>
      <c r="G49" s="19">
        <v>28</v>
      </c>
      <c r="H49" s="19">
        <v>130</v>
      </c>
      <c r="I49" s="19">
        <v>7</v>
      </c>
      <c r="J49" s="19">
        <v>11</v>
      </c>
      <c r="K49" s="19">
        <v>3</v>
      </c>
      <c r="L49" s="19">
        <v>44</v>
      </c>
      <c r="M49" s="19">
        <v>2</v>
      </c>
      <c r="N49" s="19">
        <v>9</v>
      </c>
      <c r="O49" s="19">
        <v>0</v>
      </c>
      <c r="P49" s="19">
        <v>13</v>
      </c>
      <c r="Q49" s="19">
        <v>59</v>
      </c>
      <c r="R49" s="19">
        <v>5</v>
      </c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</row>
    <row r="50" spans="2:42" ht="20.100000000000001" customHeight="1" thickBot="1" x14ac:dyDescent="0.25">
      <c r="B50" s="4" t="s">
        <v>237</v>
      </c>
      <c r="C50" s="19">
        <v>737</v>
      </c>
      <c r="D50" s="19">
        <v>0</v>
      </c>
      <c r="E50" s="19">
        <v>0</v>
      </c>
      <c r="F50" s="19">
        <v>0</v>
      </c>
      <c r="G50" s="19">
        <v>241</v>
      </c>
      <c r="H50" s="19">
        <v>196</v>
      </c>
      <c r="I50" s="19">
        <v>15</v>
      </c>
      <c r="J50" s="19">
        <v>74</v>
      </c>
      <c r="K50" s="19">
        <v>2</v>
      </c>
      <c r="L50" s="19">
        <v>57</v>
      </c>
      <c r="M50" s="19">
        <v>0</v>
      </c>
      <c r="N50" s="19">
        <v>6</v>
      </c>
      <c r="O50" s="19">
        <v>0</v>
      </c>
      <c r="P50" s="19">
        <v>29</v>
      </c>
      <c r="Q50" s="19">
        <v>114</v>
      </c>
      <c r="R50" s="19">
        <v>3</v>
      </c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</row>
    <row r="51" spans="2:42" ht="20.100000000000001" customHeight="1" thickBot="1" x14ac:dyDescent="0.25">
      <c r="B51" s="4" t="s">
        <v>238</v>
      </c>
      <c r="C51" s="19">
        <v>182</v>
      </c>
      <c r="D51" s="19">
        <v>0</v>
      </c>
      <c r="E51" s="19">
        <v>0</v>
      </c>
      <c r="F51" s="19">
        <v>0</v>
      </c>
      <c r="G51" s="19">
        <v>107</v>
      </c>
      <c r="H51" s="19">
        <v>27</v>
      </c>
      <c r="I51" s="19">
        <v>5</v>
      </c>
      <c r="J51" s="19">
        <v>6</v>
      </c>
      <c r="K51" s="19">
        <v>0</v>
      </c>
      <c r="L51" s="19">
        <v>2</v>
      </c>
      <c r="M51" s="19">
        <v>0</v>
      </c>
      <c r="N51" s="19">
        <v>0</v>
      </c>
      <c r="O51" s="19">
        <v>0</v>
      </c>
      <c r="P51" s="19">
        <v>4</v>
      </c>
      <c r="Q51" s="19">
        <v>31</v>
      </c>
      <c r="R51" s="19">
        <v>0</v>
      </c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</row>
    <row r="52" spans="2:42" ht="20.100000000000001" customHeight="1" thickBot="1" x14ac:dyDescent="0.25">
      <c r="B52" s="4" t="s">
        <v>239</v>
      </c>
      <c r="C52" s="19">
        <v>176</v>
      </c>
      <c r="D52" s="19">
        <v>0</v>
      </c>
      <c r="E52" s="19">
        <v>0</v>
      </c>
      <c r="F52" s="19">
        <v>0</v>
      </c>
      <c r="G52" s="19">
        <v>75</v>
      </c>
      <c r="H52" s="19">
        <v>42</v>
      </c>
      <c r="I52" s="19">
        <v>0</v>
      </c>
      <c r="J52" s="19">
        <v>3</v>
      </c>
      <c r="K52" s="19">
        <v>0</v>
      </c>
      <c r="L52" s="19">
        <v>0</v>
      </c>
      <c r="M52" s="19">
        <v>0</v>
      </c>
      <c r="N52" s="19">
        <v>0</v>
      </c>
      <c r="O52" s="19">
        <v>1</v>
      </c>
      <c r="P52" s="19">
        <v>3</v>
      </c>
      <c r="Q52" s="19">
        <v>52</v>
      </c>
      <c r="R52" s="19">
        <v>0</v>
      </c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</row>
    <row r="53" spans="2:42" ht="20.100000000000001" customHeight="1" thickBot="1" x14ac:dyDescent="0.25">
      <c r="B53" s="4" t="s">
        <v>240</v>
      </c>
      <c r="C53" s="19">
        <v>626</v>
      </c>
      <c r="D53" s="19">
        <v>0</v>
      </c>
      <c r="E53" s="19">
        <v>0</v>
      </c>
      <c r="F53" s="19">
        <v>0</v>
      </c>
      <c r="G53" s="19">
        <v>249</v>
      </c>
      <c r="H53" s="19">
        <v>181</v>
      </c>
      <c r="I53" s="19">
        <v>17</v>
      </c>
      <c r="J53" s="19">
        <v>33</v>
      </c>
      <c r="K53" s="19">
        <v>8</v>
      </c>
      <c r="L53" s="19">
        <v>6</v>
      </c>
      <c r="M53" s="19">
        <v>4</v>
      </c>
      <c r="N53" s="19">
        <v>1</v>
      </c>
      <c r="O53" s="19">
        <v>4</v>
      </c>
      <c r="P53" s="19">
        <v>52</v>
      </c>
      <c r="Q53" s="19">
        <v>43</v>
      </c>
      <c r="R53" s="19">
        <v>28</v>
      </c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</row>
    <row r="54" spans="2:42" ht="20.100000000000001" customHeight="1" thickBot="1" x14ac:dyDescent="0.25">
      <c r="B54" s="4" t="s">
        <v>241</v>
      </c>
      <c r="C54" s="19">
        <v>7199</v>
      </c>
      <c r="D54" s="19">
        <v>3</v>
      </c>
      <c r="E54" s="19">
        <v>0</v>
      </c>
      <c r="F54" s="19">
        <v>0</v>
      </c>
      <c r="G54" s="19">
        <v>3600</v>
      </c>
      <c r="H54" s="19">
        <v>523</v>
      </c>
      <c r="I54" s="19">
        <v>194</v>
      </c>
      <c r="J54" s="19">
        <v>498</v>
      </c>
      <c r="K54" s="19">
        <v>54</v>
      </c>
      <c r="L54" s="19">
        <v>296</v>
      </c>
      <c r="M54" s="19">
        <v>25</v>
      </c>
      <c r="N54" s="19">
        <v>8</v>
      </c>
      <c r="O54" s="19">
        <v>48</v>
      </c>
      <c r="P54" s="19">
        <v>708</v>
      </c>
      <c r="Q54" s="19">
        <v>785</v>
      </c>
      <c r="R54" s="19">
        <v>457</v>
      </c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</row>
    <row r="55" spans="2:42" ht="20.100000000000001" customHeight="1" thickBot="1" x14ac:dyDescent="0.25">
      <c r="B55" s="4" t="s">
        <v>242</v>
      </c>
      <c r="C55" s="19">
        <v>2232</v>
      </c>
      <c r="D55" s="19">
        <v>2</v>
      </c>
      <c r="E55" s="19">
        <v>0</v>
      </c>
      <c r="F55" s="19">
        <v>0</v>
      </c>
      <c r="G55" s="19">
        <v>1080</v>
      </c>
      <c r="H55" s="19">
        <v>426</v>
      </c>
      <c r="I55" s="19">
        <v>39</v>
      </c>
      <c r="J55" s="19">
        <v>68</v>
      </c>
      <c r="K55" s="19">
        <v>8</v>
      </c>
      <c r="L55" s="19">
        <v>10</v>
      </c>
      <c r="M55" s="19">
        <v>8</v>
      </c>
      <c r="N55" s="19">
        <v>6</v>
      </c>
      <c r="O55" s="19">
        <v>16</v>
      </c>
      <c r="P55" s="19">
        <v>328</v>
      </c>
      <c r="Q55" s="19">
        <v>206</v>
      </c>
      <c r="R55" s="19">
        <v>35</v>
      </c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</row>
    <row r="56" spans="2:42" ht="20.100000000000001" customHeight="1" thickBot="1" x14ac:dyDescent="0.25">
      <c r="B56" s="4" t="s">
        <v>243</v>
      </c>
      <c r="C56" s="19">
        <v>796</v>
      </c>
      <c r="D56" s="19">
        <v>0</v>
      </c>
      <c r="E56" s="19">
        <v>0</v>
      </c>
      <c r="F56" s="19">
        <v>0</v>
      </c>
      <c r="G56" s="19">
        <v>282</v>
      </c>
      <c r="H56" s="19">
        <v>186</v>
      </c>
      <c r="I56" s="19">
        <v>21</v>
      </c>
      <c r="J56" s="19">
        <v>23</v>
      </c>
      <c r="K56" s="19">
        <v>14</v>
      </c>
      <c r="L56" s="19">
        <v>0</v>
      </c>
      <c r="M56" s="19">
        <v>0</v>
      </c>
      <c r="N56" s="19">
        <v>5</v>
      </c>
      <c r="O56" s="19">
        <v>1</v>
      </c>
      <c r="P56" s="19">
        <v>111</v>
      </c>
      <c r="Q56" s="19">
        <v>128</v>
      </c>
      <c r="R56" s="19">
        <v>25</v>
      </c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</row>
    <row r="57" spans="2:42" ht="20.100000000000001" customHeight="1" thickBot="1" x14ac:dyDescent="0.25">
      <c r="B57" s="4" t="s">
        <v>244</v>
      </c>
      <c r="C57" s="19">
        <v>358</v>
      </c>
      <c r="D57" s="19">
        <v>0</v>
      </c>
      <c r="E57" s="19">
        <v>0</v>
      </c>
      <c r="F57" s="19">
        <v>0</v>
      </c>
      <c r="G57" s="19">
        <v>253</v>
      </c>
      <c r="H57" s="19">
        <v>29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60</v>
      </c>
      <c r="Q57" s="19">
        <v>16</v>
      </c>
      <c r="R57" s="19">
        <v>0</v>
      </c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</row>
    <row r="58" spans="2:42" ht="20.100000000000001" customHeight="1" thickBot="1" x14ac:dyDescent="0.25">
      <c r="B58" s="4" t="s">
        <v>270</v>
      </c>
      <c r="C58" s="19">
        <v>407</v>
      </c>
      <c r="D58" s="19">
        <v>0</v>
      </c>
      <c r="E58" s="19">
        <v>0</v>
      </c>
      <c r="F58" s="19">
        <v>0</v>
      </c>
      <c r="G58" s="19">
        <v>246</v>
      </c>
      <c r="H58" s="19">
        <v>36</v>
      </c>
      <c r="I58" s="19">
        <v>23</v>
      </c>
      <c r="J58" s="19">
        <v>12</v>
      </c>
      <c r="K58" s="19">
        <v>15</v>
      </c>
      <c r="L58" s="19">
        <v>0</v>
      </c>
      <c r="M58" s="19">
        <v>0</v>
      </c>
      <c r="N58" s="19">
        <v>0</v>
      </c>
      <c r="O58" s="19">
        <v>0</v>
      </c>
      <c r="P58" s="19">
        <v>25</v>
      </c>
      <c r="Q58" s="19">
        <v>45</v>
      </c>
      <c r="R58" s="19">
        <v>5</v>
      </c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</row>
    <row r="59" spans="2:42" ht="20.100000000000001" customHeight="1" thickBot="1" x14ac:dyDescent="0.25">
      <c r="B59" s="4" t="s">
        <v>246</v>
      </c>
      <c r="C59" s="19">
        <v>897</v>
      </c>
      <c r="D59" s="19">
        <v>0</v>
      </c>
      <c r="E59" s="19">
        <v>0</v>
      </c>
      <c r="F59" s="19">
        <v>0</v>
      </c>
      <c r="G59" s="19">
        <v>580</v>
      </c>
      <c r="H59" s="19">
        <v>69</v>
      </c>
      <c r="I59" s="19">
        <v>9</v>
      </c>
      <c r="J59" s="19">
        <v>20</v>
      </c>
      <c r="K59" s="19">
        <v>7</v>
      </c>
      <c r="L59" s="19">
        <v>0</v>
      </c>
      <c r="M59" s="19">
        <v>0</v>
      </c>
      <c r="N59" s="19">
        <v>0</v>
      </c>
      <c r="O59" s="19">
        <v>2</v>
      </c>
      <c r="P59" s="19">
        <v>89</v>
      </c>
      <c r="Q59" s="19">
        <v>109</v>
      </c>
      <c r="R59" s="19">
        <v>12</v>
      </c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</row>
    <row r="60" spans="2:42" ht="20.100000000000001" customHeight="1" thickBot="1" x14ac:dyDescent="0.25">
      <c r="B60" s="4" t="s">
        <v>247</v>
      </c>
      <c r="C60" s="19">
        <v>217</v>
      </c>
      <c r="D60" s="19">
        <v>0</v>
      </c>
      <c r="E60" s="19">
        <v>0</v>
      </c>
      <c r="F60" s="19">
        <v>0</v>
      </c>
      <c r="G60" s="19">
        <v>124</v>
      </c>
      <c r="H60" s="19">
        <v>50</v>
      </c>
      <c r="I60" s="19">
        <v>2</v>
      </c>
      <c r="J60" s="19">
        <v>9</v>
      </c>
      <c r="K60" s="19">
        <v>1</v>
      </c>
      <c r="L60" s="19">
        <v>0</v>
      </c>
      <c r="M60" s="19">
        <v>2</v>
      </c>
      <c r="N60" s="19">
        <v>1</v>
      </c>
      <c r="O60" s="19">
        <v>6</v>
      </c>
      <c r="P60" s="19">
        <v>7</v>
      </c>
      <c r="Q60" s="19">
        <v>13</v>
      </c>
      <c r="R60" s="19">
        <v>2</v>
      </c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</row>
    <row r="61" spans="2:42" ht="20.100000000000001" customHeight="1" thickBot="1" x14ac:dyDescent="0.25">
      <c r="B61" s="7" t="s">
        <v>22</v>
      </c>
      <c r="C61" s="9">
        <f>SUM(C11:C60)</f>
        <v>49034</v>
      </c>
      <c r="D61" s="9">
        <f t="shared" ref="D61:R61" si="0">SUM(D11:D60)</f>
        <v>23</v>
      </c>
      <c r="E61" s="9">
        <f t="shared" si="0"/>
        <v>0</v>
      </c>
      <c r="F61" s="9">
        <f t="shared" si="0"/>
        <v>0</v>
      </c>
      <c r="G61" s="9">
        <f t="shared" si="0"/>
        <v>22637</v>
      </c>
      <c r="H61" s="9">
        <f t="shared" si="0"/>
        <v>7777</v>
      </c>
      <c r="I61" s="9">
        <f t="shared" si="0"/>
        <v>2006</v>
      </c>
      <c r="J61" s="9">
        <f t="shared" si="0"/>
        <v>2588</v>
      </c>
      <c r="K61" s="9">
        <f t="shared" si="0"/>
        <v>562</v>
      </c>
      <c r="L61" s="9">
        <f t="shared" si="0"/>
        <v>1133</v>
      </c>
      <c r="M61" s="9">
        <f t="shared" si="0"/>
        <v>279</v>
      </c>
      <c r="N61" s="9">
        <f t="shared" si="0"/>
        <v>418</v>
      </c>
      <c r="O61" s="9">
        <f t="shared" si="0"/>
        <v>288</v>
      </c>
      <c r="P61" s="9">
        <f t="shared" si="0"/>
        <v>4312</v>
      </c>
      <c r="Q61" s="9">
        <f t="shared" si="0"/>
        <v>5615</v>
      </c>
      <c r="R61" s="9">
        <f t="shared" si="0"/>
        <v>1396</v>
      </c>
      <c r="S61" s="18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8"/>
      <c r="AJ61" s="19"/>
      <c r="AK61" s="19"/>
      <c r="AL61" s="19"/>
      <c r="AM61" s="19"/>
      <c r="AN61" s="19"/>
      <c r="AO61" s="19"/>
      <c r="AP61" s="19"/>
    </row>
    <row r="62" spans="2:42" ht="20.100000000000001" customHeight="1" thickBot="1" x14ac:dyDescent="0.25">
      <c r="B62" s="4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</row>
  </sheetData>
  <mergeCells count="1">
    <mergeCell ref="C9:R9"/>
  </mergeCells>
  <pageMargins left="0.70866141732283472" right="0.70866141732283472" top="0.74803149606299213" bottom="0.74803149606299213" header="0.31496062992125984" footer="0.31496062992125984"/>
  <pageSetup paperSize="9" scale="35" fitToWidth="3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7:W63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9.875" customWidth="1"/>
    <col min="4" max="4" width="9.125" bestFit="1" customWidth="1"/>
    <col min="5" max="5" width="9.75" bestFit="1" customWidth="1"/>
    <col min="6" max="6" width="7.25" bestFit="1" customWidth="1"/>
    <col min="7" max="7" width="15" customWidth="1"/>
    <col min="8" max="8" width="12.25" bestFit="1" customWidth="1"/>
    <col min="9" max="9" width="11.25" bestFit="1" customWidth="1"/>
    <col min="10" max="10" width="14.875" bestFit="1" customWidth="1"/>
    <col min="11" max="11" width="12.75" bestFit="1" customWidth="1"/>
    <col min="12" max="12" width="10.5" bestFit="1" customWidth="1"/>
    <col min="13" max="13" width="12.25" bestFit="1" customWidth="1"/>
    <col min="14" max="14" width="20.375" bestFit="1" customWidth="1"/>
    <col min="15" max="15" width="18.875" bestFit="1" customWidth="1"/>
    <col min="16" max="16" width="14.875" bestFit="1" customWidth="1"/>
    <col min="17" max="17" width="12.75" bestFit="1" customWidth="1"/>
    <col min="18" max="18" width="10.5" bestFit="1" customWidth="1"/>
    <col min="19" max="19" width="12.25" bestFit="1" customWidth="1"/>
    <col min="20" max="20" width="20.375" bestFit="1" customWidth="1"/>
    <col min="21" max="21" width="18.875" bestFit="1" customWidth="1"/>
    <col min="22" max="22" width="14.875" bestFit="1" customWidth="1"/>
  </cols>
  <sheetData>
    <row r="7" spans="2:22" ht="56.25" customHeight="1" x14ac:dyDescent="0.2"/>
    <row r="8" spans="2:22" ht="12.75" customHeight="1" x14ac:dyDescent="0.2"/>
    <row r="9" spans="2:22" ht="44.25" customHeight="1" thickBot="1" x14ac:dyDescent="0.25">
      <c r="C9" s="76" t="s">
        <v>52</v>
      </c>
      <c r="D9" s="69"/>
      <c r="E9" s="69"/>
      <c r="F9" s="77"/>
      <c r="G9" s="76" t="s">
        <v>53</v>
      </c>
      <c r="H9" s="69"/>
      <c r="I9" s="69"/>
      <c r="J9" s="77"/>
      <c r="K9" s="76" t="s">
        <v>54</v>
      </c>
      <c r="L9" s="69"/>
      <c r="M9" s="69"/>
      <c r="N9" s="69"/>
      <c r="O9" s="69"/>
      <c r="P9" s="77"/>
      <c r="Q9" s="76" t="s">
        <v>55</v>
      </c>
      <c r="R9" s="69"/>
      <c r="S9" s="69"/>
      <c r="T9" s="69"/>
      <c r="U9" s="69"/>
      <c r="V9" s="77"/>
    </row>
    <row r="10" spans="2:22" ht="42" customHeight="1" thickBot="1" x14ac:dyDescent="0.25">
      <c r="C10" s="8" t="s">
        <v>35</v>
      </c>
      <c r="D10" s="8" t="s">
        <v>56</v>
      </c>
      <c r="E10" s="8" t="s">
        <v>57</v>
      </c>
      <c r="F10" s="8" t="s">
        <v>58</v>
      </c>
      <c r="G10" s="8" t="s">
        <v>31</v>
      </c>
      <c r="H10" s="8" t="s">
        <v>32</v>
      </c>
      <c r="I10" s="8" t="s">
        <v>33</v>
      </c>
      <c r="J10" s="8" t="s">
        <v>34</v>
      </c>
      <c r="K10" s="8" t="s">
        <v>59</v>
      </c>
      <c r="L10" s="8" t="s">
        <v>60</v>
      </c>
      <c r="M10" s="8" t="s">
        <v>32</v>
      </c>
      <c r="N10" s="8" t="s">
        <v>61</v>
      </c>
      <c r="O10" s="8" t="s">
        <v>62</v>
      </c>
      <c r="P10" s="8" t="s">
        <v>34</v>
      </c>
      <c r="Q10" s="8" t="s">
        <v>59</v>
      </c>
      <c r="R10" s="8" t="s">
        <v>60</v>
      </c>
      <c r="S10" s="8" t="s">
        <v>32</v>
      </c>
      <c r="T10" s="8" t="s">
        <v>61</v>
      </c>
      <c r="U10" s="8" t="s">
        <v>62</v>
      </c>
      <c r="V10" s="8" t="s">
        <v>34</v>
      </c>
    </row>
    <row r="11" spans="2:22" ht="20.100000000000001" customHeight="1" thickBot="1" x14ac:dyDescent="0.25">
      <c r="B11" s="3" t="s">
        <v>198</v>
      </c>
      <c r="C11" s="18">
        <v>20</v>
      </c>
      <c r="D11" s="18">
        <v>4</v>
      </c>
      <c r="E11" s="18">
        <v>12</v>
      </c>
      <c r="F11" s="18">
        <v>4</v>
      </c>
      <c r="G11" s="18">
        <v>7</v>
      </c>
      <c r="H11" s="18">
        <v>0</v>
      </c>
      <c r="I11" s="18">
        <v>9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14</v>
      </c>
      <c r="R11" s="18">
        <v>14</v>
      </c>
      <c r="S11" s="18">
        <v>0</v>
      </c>
      <c r="T11" s="18">
        <v>3</v>
      </c>
      <c r="U11" s="18">
        <v>7</v>
      </c>
      <c r="V11" s="18">
        <v>33</v>
      </c>
    </row>
    <row r="12" spans="2:22" ht="20.100000000000001" customHeight="1" thickBot="1" x14ac:dyDescent="0.25">
      <c r="B12" s="4" t="s">
        <v>199</v>
      </c>
      <c r="C12" s="19">
        <v>79</v>
      </c>
      <c r="D12" s="19">
        <v>33</v>
      </c>
      <c r="E12" s="19">
        <v>35</v>
      </c>
      <c r="F12" s="19">
        <v>11</v>
      </c>
      <c r="G12" s="19">
        <v>35</v>
      </c>
      <c r="H12" s="19">
        <v>0</v>
      </c>
      <c r="I12" s="19">
        <v>34</v>
      </c>
      <c r="J12" s="19">
        <v>5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34</v>
      </c>
      <c r="R12" s="19">
        <v>70</v>
      </c>
      <c r="S12" s="19">
        <v>1</v>
      </c>
      <c r="T12" s="19">
        <v>1</v>
      </c>
      <c r="U12" s="19">
        <v>31</v>
      </c>
      <c r="V12" s="19">
        <v>78</v>
      </c>
    </row>
    <row r="13" spans="2:22" ht="20.100000000000001" customHeight="1" thickBot="1" x14ac:dyDescent="0.25">
      <c r="B13" s="4" t="s">
        <v>200</v>
      </c>
      <c r="C13" s="19">
        <v>41</v>
      </c>
      <c r="D13" s="19">
        <v>4</v>
      </c>
      <c r="E13" s="19">
        <v>22</v>
      </c>
      <c r="F13" s="19">
        <v>15</v>
      </c>
      <c r="G13" s="19">
        <v>29</v>
      </c>
      <c r="H13" s="19">
        <v>0</v>
      </c>
      <c r="I13" s="19">
        <v>30</v>
      </c>
      <c r="J13" s="19">
        <v>3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31</v>
      </c>
      <c r="R13" s="19">
        <v>31</v>
      </c>
      <c r="S13" s="19">
        <v>0</v>
      </c>
      <c r="T13" s="19">
        <v>10</v>
      </c>
      <c r="U13" s="19">
        <v>12</v>
      </c>
      <c r="V13" s="19">
        <v>31</v>
      </c>
    </row>
    <row r="14" spans="2:22" ht="20.100000000000001" customHeight="1" thickBot="1" x14ac:dyDescent="0.25">
      <c r="B14" s="4" t="s">
        <v>201</v>
      </c>
      <c r="C14" s="19">
        <v>89</v>
      </c>
      <c r="D14" s="19">
        <v>30</v>
      </c>
      <c r="E14" s="19">
        <v>57</v>
      </c>
      <c r="F14" s="19">
        <v>2</v>
      </c>
      <c r="G14" s="19">
        <v>58</v>
      </c>
      <c r="H14" s="19">
        <v>0</v>
      </c>
      <c r="I14" s="19">
        <v>56</v>
      </c>
      <c r="J14" s="19">
        <v>2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62</v>
      </c>
      <c r="R14" s="19">
        <v>69</v>
      </c>
      <c r="S14" s="19">
        <v>0</v>
      </c>
      <c r="T14" s="19">
        <v>0</v>
      </c>
      <c r="U14" s="19">
        <v>59</v>
      </c>
      <c r="V14" s="19">
        <v>134</v>
      </c>
    </row>
    <row r="15" spans="2:22" ht="20.100000000000001" customHeight="1" thickBot="1" x14ac:dyDescent="0.25">
      <c r="B15" s="4" t="s">
        <v>202</v>
      </c>
      <c r="C15" s="19">
        <v>26</v>
      </c>
      <c r="D15" s="19">
        <v>20</v>
      </c>
      <c r="E15" s="19">
        <v>2</v>
      </c>
      <c r="F15" s="19">
        <v>4</v>
      </c>
      <c r="G15" s="19">
        <v>18</v>
      </c>
      <c r="H15" s="19">
        <v>0</v>
      </c>
      <c r="I15" s="19">
        <v>17</v>
      </c>
      <c r="J15" s="19">
        <v>2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11</v>
      </c>
      <c r="R15" s="19">
        <v>11</v>
      </c>
      <c r="S15" s="19">
        <v>0</v>
      </c>
      <c r="T15" s="19">
        <v>0</v>
      </c>
      <c r="U15" s="19">
        <v>1</v>
      </c>
      <c r="V15" s="19">
        <v>36</v>
      </c>
    </row>
    <row r="16" spans="2:22" ht="20.100000000000001" customHeight="1" thickBot="1" x14ac:dyDescent="0.25">
      <c r="B16" s="4" t="s">
        <v>203</v>
      </c>
      <c r="C16" s="19">
        <v>23</v>
      </c>
      <c r="D16" s="19">
        <v>12</v>
      </c>
      <c r="E16" s="19">
        <v>9</v>
      </c>
      <c r="F16" s="19">
        <v>2</v>
      </c>
      <c r="G16" s="19">
        <v>1</v>
      </c>
      <c r="H16" s="19">
        <v>0</v>
      </c>
      <c r="I16" s="19">
        <v>1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5</v>
      </c>
      <c r="R16" s="19">
        <v>5</v>
      </c>
      <c r="S16" s="19">
        <v>0</v>
      </c>
      <c r="T16" s="19">
        <v>0</v>
      </c>
      <c r="U16" s="19">
        <v>6</v>
      </c>
      <c r="V16" s="19">
        <v>13</v>
      </c>
    </row>
    <row r="17" spans="2:22" ht="20.100000000000001" customHeight="1" thickBot="1" x14ac:dyDescent="0.25">
      <c r="B17" s="4" t="s">
        <v>204</v>
      </c>
      <c r="C17" s="19">
        <v>101</v>
      </c>
      <c r="D17" s="19">
        <v>31</v>
      </c>
      <c r="E17" s="19">
        <v>54</v>
      </c>
      <c r="F17" s="19">
        <v>16</v>
      </c>
      <c r="G17" s="19">
        <v>25</v>
      </c>
      <c r="H17" s="19">
        <v>0</v>
      </c>
      <c r="I17" s="19">
        <v>22</v>
      </c>
      <c r="J17" s="19">
        <v>6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26</v>
      </c>
      <c r="R17" s="19">
        <v>80</v>
      </c>
      <c r="S17" s="19">
        <v>0</v>
      </c>
      <c r="T17" s="19">
        <v>6</v>
      </c>
      <c r="U17" s="19">
        <v>27</v>
      </c>
      <c r="V17" s="19">
        <v>54</v>
      </c>
    </row>
    <row r="18" spans="2:22" ht="20.100000000000001" customHeight="1" thickBot="1" x14ac:dyDescent="0.25">
      <c r="B18" s="4" t="s">
        <v>205</v>
      </c>
      <c r="C18" s="19">
        <v>99</v>
      </c>
      <c r="D18" s="19">
        <v>45</v>
      </c>
      <c r="E18" s="19">
        <v>35</v>
      </c>
      <c r="F18" s="19">
        <v>19</v>
      </c>
      <c r="G18" s="19">
        <v>18</v>
      </c>
      <c r="H18" s="19">
        <v>0</v>
      </c>
      <c r="I18" s="19">
        <v>20</v>
      </c>
      <c r="J18" s="19">
        <v>15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33</v>
      </c>
      <c r="R18" s="19">
        <v>27</v>
      </c>
      <c r="S18" s="19">
        <v>3</v>
      </c>
      <c r="T18" s="19">
        <v>0</v>
      </c>
      <c r="U18" s="19">
        <v>18</v>
      </c>
      <c r="V18" s="19">
        <v>74</v>
      </c>
    </row>
    <row r="19" spans="2:22" ht="20.100000000000001" customHeight="1" thickBot="1" x14ac:dyDescent="0.25">
      <c r="B19" s="4" t="s">
        <v>206</v>
      </c>
      <c r="C19" s="19">
        <v>4</v>
      </c>
      <c r="D19" s="19">
        <v>0</v>
      </c>
      <c r="E19" s="19">
        <v>3</v>
      </c>
      <c r="F19" s="19">
        <v>1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1</v>
      </c>
      <c r="V19" s="19">
        <v>4</v>
      </c>
    </row>
    <row r="20" spans="2:22" ht="20.100000000000001" customHeight="1" thickBot="1" x14ac:dyDescent="0.25">
      <c r="B20" s="4" t="s">
        <v>207</v>
      </c>
      <c r="C20" s="19">
        <v>35</v>
      </c>
      <c r="D20" s="19">
        <v>0</v>
      </c>
      <c r="E20" s="19">
        <v>0</v>
      </c>
      <c r="F20" s="19">
        <v>35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2</v>
      </c>
    </row>
    <row r="21" spans="2:22" ht="20.100000000000001" customHeight="1" thickBot="1" x14ac:dyDescent="0.25">
      <c r="B21" s="4" t="s">
        <v>208</v>
      </c>
      <c r="C21" s="19">
        <v>36</v>
      </c>
      <c r="D21" s="19">
        <v>16</v>
      </c>
      <c r="E21" s="19">
        <v>16</v>
      </c>
      <c r="F21" s="19">
        <v>4</v>
      </c>
      <c r="G21" s="19">
        <v>17</v>
      </c>
      <c r="H21" s="19">
        <v>0</v>
      </c>
      <c r="I21" s="19">
        <v>17</v>
      </c>
      <c r="J21" s="19">
        <v>1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19</v>
      </c>
      <c r="R21" s="19">
        <v>18</v>
      </c>
      <c r="S21" s="19">
        <v>0</v>
      </c>
      <c r="T21" s="19">
        <v>0</v>
      </c>
      <c r="U21" s="19">
        <v>25</v>
      </c>
      <c r="V21" s="19">
        <v>48</v>
      </c>
    </row>
    <row r="22" spans="2:22" ht="20.100000000000001" customHeight="1" thickBot="1" x14ac:dyDescent="0.25">
      <c r="B22" s="4" t="s">
        <v>209</v>
      </c>
      <c r="C22" s="19">
        <v>45</v>
      </c>
      <c r="D22" s="19">
        <v>13</v>
      </c>
      <c r="E22" s="19">
        <v>15</v>
      </c>
      <c r="F22" s="19">
        <v>17</v>
      </c>
      <c r="G22" s="19">
        <v>21</v>
      </c>
      <c r="H22" s="19">
        <v>0</v>
      </c>
      <c r="I22" s="19">
        <v>19</v>
      </c>
      <c r="J22" s="19">
        <v>4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21</v>
      </c>
      <c r="R22" s="19">
        <v>21</v>
      </c>
      <c r="S22" s="19">
        <v>1</v>
      </c>
      <c r="T22" s="19">
        <v>1</v>
      </c>
      <c r="U22" s="19">
        <v>19</v>
      </c>
      <c r="V22" s="19">
        <v>28</v>
      </c>
    </row>
    <row r="23" spans="2:22" ht="20.100000000000001" customHeight="1" thickBot="1" x14ac:dyDescent="0.25">
      <c r="B23" s="4" t="s">
        <v>210</v>
      </c>
      <c r="C23" s="19">
        <v>50</v>
      </c>
      <c r="D23" s="19">
        <v>9</v>
      </c>
      <c r="E23" s="19">
        <v>32</v>
      </c>
      <c r="F23" s="19">
        <v>9</v>
      </c>
      <c r="G23" s="19">
        <v>13</v>
      </c>
      <c r="H23" s="19">
        <v>0</v>
      </c>
      <c r="I23" s="19">
        <v>11</v>
      </c>
      <c r="J23" s="19">
        <v>2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24</v>
      </c>
      <c r="R23" s="19">
        <v>27</v>
      </c>
      <c r="S23" s="19">
        <v>3</v>
      </c>
      <c r="T23" s="19">
        <v>0</v>
      </c>
      <c r="U23" s="19">
        <v>17</v>
      </c>
      <c r="V23" s="19">
        <v>72</v>
      </c>
    </row>
    <row r="24" spans="2:22" ht="20.100000000000001" customHeight="1" thickBot="1" x14ac:dyDescent="0.25">
      <c r="B24" s="4" t="s">
        <v>211</v>
      </c>
      <c r="C24" s="19">
        <v>159</v>
      </c>
      <c r="D24" s="19">
        <v>13</v>
      </c>
      <c r="E24" s="19">
        <v>135</v>
      </c>
      <c r="F24" s="19">
        <v>11</v>
      </c>
      <c r="G24" s="19">
        <v>119</v>
      </c>
      <c r="H24" s="19">
        <v>0</v>
      </c>
      <c r="I24" s="19">
        <v>116</v>
      </c>
      <c r="J24" s="19">
        <v>6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131</v>
      </c>
      <c r="R24" s="19">
        <v>190</v>
      </c>
      <c r="S24" s="19">
        <v>0</v>
      </c>
      <c r="T24" s="19">
        <v>1</v>
      </c>
      <c r="U24" s="19">
        <v>89</v>
      </c>
      <c r="V24" s="19">
        <v>313</v>
      </c>
    </row>
    <row r="25" spans="2:22" ht="20.100000000000001" customHeight="1" thickBot="1" x14ac:dyDescent="0.25">
      <c r="B25" s="4" t="s">
        <v>212</v>
      </c>
      <c r="C25" s="19">
        <v>85</v>
      </c>
      <c r="D25" s="19">
        <v>29</v>
      </c>
      <c r="E25" s="19">
        <v>50</v>
      </c>
      <c r="F25" s="19">
        <v>6</v>
      </c>
      <c r="G25" s="19">
        <v>46</v>
      </c>
      <c r="H25" s="19">
        <v>0</v>
      </c>
      <c r="I25" s="19">
        <v>42</v>
      </c>
      <c r="J25" s="19">
        <v>12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50</v>
      </c>
      <c r="R25" s="19">
        <v>51</v>
      </c>
      <c r="S25" s="19">
        <v>12</v>
      </c>
      <c r="T25" s="19">
        <v>10</v>
      </c>
      <c r="U25" s="19">
        <v>51</v>
      </c>
      <c r="V25" s="19">
        <v>73</v>
      </c>
    </row>
    <row r="26" spans="2:22" ht="20.100000000000001" customHeight="1" thickBot="1" x14ac:dyDescent="0.25">
      <c r="B26" s="5" t="s">
        <v>213</v>
      </c>
      <c r="C26" s="27">
        <v>23</v>
      </c>
      <c r="D26" s="27">
        <v>8</v>
      </c>
      <c r="E26" s="27">
        <v>7</v>
      </c>
      <c r="F26" s="27">
        <v>8</v>
      </c>
      <c r="G26" s="27">
        <v>3</v>
      </c>
      <c r="H26" s="27">
        <v>0</v>
      </c>
      <c r="I26" s="27">
        <v>3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8</v>
      </c>
      <c r="R26" s="27">
        <v>9</v>
      </c>
      <c r="S26" s="27">
        <v>0</v>
      </c>
      <c r="T26" s="27">
        <v>0</v>
      </c>
      <c r="U26" s="27">
        <v>4</v>
      </c>
      <c r="V26" s="27">
        <v>24</v>
      </c>
    </row>
    <row r="27" spans="2:22" ht="20.100000000000001" customHeight="1" thickBot="1" x14ac:dyDescent="0.25">
      <c r="B27" s="6" t="s">
        <v>214</v>
      </c>
      <c r="C27" s="29">
        <v>7</v>
      </c>
      <c r="D27" s="29">
        <v>2</v>
      </c>
      <c r="E27" s="29">
        <v>3</v>
      </c>
      <c r="F27" s="29">
        <v>2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29">
        <v>0</v>
      </c>
      <c r="V27" s="29">
        <v>20</v>
      </c>
    </row>
    <row r="28" spans="2:22" ht="20.100000000000001" customHeight="1" thickBot="1" x14ac:dyDescent="0.25">
      <c r="B28" s="4" t="s">
        <v>215</v>
      </c>
      <c r="C28" s="29">
        <v>1</v>
      </c>
      <c r="D28" s="29">
        <v>1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0</v>
      </c>
      <c r="R28" s="29">
        <v>0</v>
      </c>
      <c r="S28" s="29">
        <v>0</v>
      </c>
      <c r="T28" s="29">
        <v>0</v>
      </c>
      <c r="U28" s="29">
        <v>2</v>
      </c>
      <c r="V28" s="29">
        <v>3</v>
      </c>
    </row>
    <row r="29" spans="2:22" ht="20.100000000000001" customHeight="1" thickBot="1" x14ac:dyDescent="0.25">
      <c r="B29" s="4" t="s">
        <v>216</v>
      </c>
      <c r="C29" s="28">
        <v>14</v>
      </c>
      <c r="D29" s="28">
        <v>0</v>
      </c>
      <c r="E29" s="28">
        <v>9</v>
      </c>
      <c r="F29" s="28">
        <v>5</v>
      </c>
      <c r="G29" s="28">
        <v>8</v>
      </c>
      <c r="H29" s="28">
        <v>0</v>
      </c>
      <c r="I29" s="28">
        <v>8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2</v>
      </c>
      <c r="R29" s="28">
        <v>2</v>
      </c>
      <c r="S29" s="28">
        <v>0</v>
      </c>
      <c r="T29" s="28">
        <v>0</v>
      </c>
      <c r="U29" s="28">
        <v>2</v>
      </c>
      <c r="V29" s="28">
        <v>14</v>
      </c>
    </row>
    <row r="30" spans="2:22" ht="20.100000000000001" customHeight="1" thickBot="1" x14ac:dyDescent="0.25">
      <c r="B30" s="4" t="s">
        <v>217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5</v>
      </c>
    </row>
    <row r="31" spans="2:22" ht="20.100000000000001" customHeight="1" thickBot="1" x14ac:dyDescent="0.25">
      <c r="B31" s="4" t="s">
        <v>218</v>
      </c>
      <c r="C31" s="19">
        <v>93</v>
      </c>
      <c r="D31" s="19">
        <v>5</v>
      </c>
      <c r="E31" s="19">
        <v>6</v>
      </c>
      <c r="F31" s="19">
        <v>82</v>
      </c>
      <c r="G31" s="19">
        <v>7</v>
      </c>
      <c r="H31" s="19">
        <v>0</v>
      </c>
      <c r="I31" s="19">
        <v>12</v>
      </c>
      <c r="J31" s="19">
        <v>1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5</v>
      </c>
      <c r="R31" s="19">
        <v>5</v>
      </c>
      <c r="S31" s="19">
        <v>0</v>
      </c>
      <c r="T31" s="19">
        <v>0</v>
      </c>
      <c r="U31" s="19">
        <v>3</v>
      </c>
      <c r="V31" s="19">
        <v>10</v>
      </c>
    </row>
    <row r="32" spans="2:22" ht="20.100000000000001" customHeight="1" thickBot="1" x14ac:dyDescent="0.25">
      <c r="B32" s="4" t="s">
        <v>219</v>
      </c>
      <c r="C32" s="19">
        <v>2</v>
      </c>
      <c r="D32" s="19">
        <v>0</v>
      </c>
      <c r="E32" s="19">
        <v>0</v>
      </c>
      <c r="F32" s="19">
        <v>2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2</v>
      </c>
      <c r="R32" s="19">
        <v>2</v>
      </c>
      <c r="S32" s="19">
        <v>0</v>
      </c>
      <c r="T32" s="19">
        <v>0</v>
      </c>
      <c r="U32" s="19">
        <v>0</v>
      </c>
      <c r="V32" s="19">
        <v>3</v>
      </c>
    </row>
    <row r="33" spans="2:22" ht="20.100000000000001" customHeight="1" thickBot="1" x14ac:dyDescent="0.25">
      <c r="B33" s="4" t="s">
        <v>220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1</v>
      </c>
    </row>
    <row r="34" spans="2:22" ht="20.100000000000001" customHeight="1" thickBot="1" x14ac:dyDescent="0.25">
      <c r="B34" s="4" t="s">
        <v>221</v>
      </c>
      <c r="C34" s="19">
        <v>14</v>
      </c>
      <c r="D34" s="19">
        <v>14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4</v>
      </c>
      <c r="R34" s="19">
        <v>4</v>
      </c>
      <c r="S34" s="19">
        <v>0</v>
      </c>
      <c r="T34" s="19">
        <v>0</v>
      </c>
      <c r="U34" s="19">
        <v>3</v>
      </c>
      <c r="V34" s="19">
        <v>6</v>
      </c>
    </row>
    <row r="35" spans="2:22" ht="20.100000000000001" customHeight="1" thickBot="1" x14ac:dyDescent="0.25">
      <c r="B35" s="4" t="s">
        <v>222</v>
      </c>
      <c r="C35" s="19">
        <v>6</v>
      </c>
      <c r="D35" s="19">
        <v>1</v>
      </c>
      <c r="E35" s="19">
        <v>0</v>
      </c>
      <c r="F35" s="19">
        <v>5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1</v>
      </c>
      <c r="V35" s="19">
        <v>0</v>
      </c>
    </row>
    <row r="36" spans="2:22" ht="20.100000000000001" customHeight="1" thickBot="1" x14ac:dyDescent="0.25">
      <c r="B36" s="4" t="s">
        <v>223</v>
      </c>
      <c r="C36" s="19">
        <v>31</v>
      </c>
      <c r="D36" s="19">
        <v>9</v>
      </c>
      <c r="E36" s="19">
        <v>0</v>
      </c>
      <c r="F36" s="19">
        <v>22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1</v>
      </c>
      <c r="V36" s="19">
        <v>2</v>
      </c>
    </row>
    <row r="37" spans="2:22" ht="20.100000000000001" customHeight="1" thickBot="1" x14ac:dyDescent="0.25">
      <c r="B37" s="4" t="s">
        <v>224</v>
      </c>
      <c r="C37" s="19">
        <v>22</v>
      </c>
      <c r="D37" s="19">
        <v>8</v>
      </c>
      <c r="E37" s="19">
        <v>10</v>
      </c>
      <c r="F37" s="19">
        <v>4</v>
      </c>
      <c r="G37" s="19">
        <v>0</v>
      </c>
      <c r="H37" s="19">
        <v>0</v>
      </c>
      <c r="I37" s="19">
        <v>1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1</v>
      </c>
      <c r="U37" s="19">
        <v>6</v>
      </c>
      <c r="V37" s="19">
        <v>15</v>
      </c>
    </row>
    <row r="38" spans="2:22" ht="20.100000000000001" customHeight="1" thickBot="1" x14ac:dyDescent="0.25">
      <c r="B38" s="4" t="s">
        <v>225</v>
      </c>
      <c r="C38" s="19">
        <v>3</v>
      </c>
      <c r="D38" s="19">
        <v>2</v>
      </c>
      <c r="E38" s="19">
        <v>1</v>
      </c>
      <c r="F38" s="19">
        <v>0</v>
      </c>
      <c r="G38" s="19">
        <v>1</v>
      </c>
      <c r="H38" s="19">
        <v>0</v>
      </c>
      <c r="I38" s="19">
        <v>1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19">
        <v>21</v>
      </c>
    </row>
    <row r="39" spans="2:22" ht="20.100000000000001" customHeight="1" thickBot="1" x14ac:dyDescent="0.25">
      <c r="B39" s="4" t="s">
        <v>226</v>
      </c>
      <c r="C39" s="19">
        <v>5</v>
      </c>
      <c r="D39" s="19">
        <v>0</v>
      </c>
      <c r="E39" s="19">
        <v>5</v>
      </c>
      <c r="F39" s="19">
        <v>0</v>
      </c>
      <c r="G39" s="19">
        <v>1</v>
      </c>
      <c r="H39" s="19">
        <v>0</v>
      </c>
      <c r="I39" s="19">
        <v>1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1</v>
      </c>
      <c r="R39" s="19">
        <v>1</v>
      </c>
      <c r="S39" s="19">
        <v>0</v>
      </c>
      <c r="T39" s="19">
        <v>0</v>
      </c>
      <c r="U39" s="19">
        <v>2</v>
      </c>
      <c r="V39" s="19">
        <v>7</v>
      </c>
    </row>
    <row r="40" spans="2:22" ht="20.100000000000001" customHeight="1" thickBot="1" x14ac:dyDescent="0.25">
      <c r="B40" s="4" t="s">
        <v>227</v>
      </c>
      <c r="C40" s="19">
        <v>50</v>
      </c>
      <c r="D40" s="19">
        <v>7</v>
      </c>
      <c r="E40" s="19">
        <v>5</v>
      </c>
      <c r="F40" s="19">
        <v>38</v>
      </c>
      <c r="G40" s="19">
        <v>11</v>
      </c>
      <c r="H40" s="19">
        <v>0</v>
      </c>
      <c r="I40" s="19">
        <v>11</v>
      </c>
      <c r="J40" s="19">
        <v>9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2</v>
      </c>
      <c r="R40" s="19">
        <v>23</v>
      </c>
      <c r="S40" s="19">
        <v>0</v>
      </c>
      <c r="T40" s="19">
        <v>0</v>
      </c>
      <c r="U40" s="19">
        <v>4</v>
      </c>
      <c r="V40" s="19">
        <v>44</v>
      </c>
    </row>
    <row r="41" spans="2:22" ht="20.100000000000001" customHeight="1" thickBot="1" x14ac:dyDescent="0.25">
      <c r="B41" s="4" t="s">
        <v>228</v>
      </c>
      <c r="C41" s="19">
        <v>107</v>
      </c>
      <c r="D41" s="19">
        <v>50</v>
      </c>
      <c r="E41" s="19">
        <v>31</v>
      </c>
      <c r="F41" s="19">
        <v>26</v>
      </c>
      <c r="G41" s="19">
        <v>33</v>
      </c>
      <c r="H41" s="19">
        <v>0</v>
      </c>
      <c r="I41" s="19">
        <v>35</v>
      </c>
      <c r="J41" s="19">
        <v>7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23</v>
      </c>
      <c r="R41" s="19">
        <v>24</v>
      </c>
      <c r="S41" s="19">
        <v>0</v>
      </c>
      <c r="T41" s="19">
        <v>1</v>
      </c>
      <c r="U41" s="19">
        <v>26</v>
      </c>
      <c r="V41" s="19">
        <v>138</v>
      </c>
    </row>
    <row r="42" spans="2:22" ht="20.100000000000001" customHeight="1" thickBot="1" x14ac:dyDescent="0.25">
      <c r="B42" s="4" t="s">
        <v>229</v>
      </c>
      <c r="C42" s="19">
        <v>62</v>
      </c>
      <c r="D42" s="19">
        <v>57</v>
      </c>
      <c r="E42" s="19">
        <v>1</v>
      </c>
      <c r="F42" s="19">
        <v>4</v>
      </c>
      <c r="G42" s="19">
        <v>1</v>
      </c>
      <c r="H42" s="19">
        <v>0</v>
      </c>
      <c r="I42" s="19">
        <v>2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1</v>
      </c>
      <c r="R42" s="19">
        <v>1</v>
      </c>
      <c r="S42" s="19">
        <v>0</v>
      </c>
      <c r="T42" s="19">
        <v>0</v>
      </c>
      <c r="U42" s="19">
        <v>2</v>
      </c>
      <c r="V42" s="19">
        <v>12</v>
      </c>
    </row>
    <row r="43" spans="2:22" ht="20.100000000000001" customHeight="1" thickBot="1" x14ac:dyDescent="0.25">
      <c r="B43" s="4" t="s">
        <v>230</v>
      </c>
      <c r="C43" s="19">
        <v>16</v>
      </c>
      <c r="D43" s="19">
        <v>0</v>
      </c>
      <c r="E43" s="19">
        <v>9</v>
      </c>
      <c r="F43" s="19">
        <v>7</v>
      </c>
      <c r="G43" s="19">
        <v>3</v>
      </c>
      <c r="H43" s="19">
        <v>0</v>
      </c>
      <c r="I43" s="19">
        <v>4</v>
      </c>
      <c r="J43" s="19">
        <v>3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6</v>
      </c>
      <c r="R43" s="19">
        <v>7</v>
      </c>
      <c r="S43" s="19">
        <v>0</v>
      </c>
      <c r="T43" s="19">
        <v>0</v>
      </c>
      <c r="U43" s="19">
        <v>11</v>
      </c>
      <c r="V43" s="19">
        <v>23</v>
      </c>
    </row>
    <row r="44" spans="2:22" ht="20.100000000000001" customHeight="1" thickBot="1" x14ac:dyDescent="0.25">
      <c r="B44" s="4" t="s">
        <v>231</v>
      </c>
      <c r="C44" s="19">
        <v>22</v>
      </c>
      <c r="D44" s="19">
        <v>14</v>
      </c>
      <c r="E44" s="19">
        <v>4</v>
      </c>
      <c r="F44" s="19">
        <v>4</v>
      </c>
      <c r="G44" s="19">
        <v>8</v>
      </c>
      <c r="H44" s="19">
        <v>0</v>
      </c>
      <c r="I44" s="19">
        <v>6</v>
      </c>
      <c r="J44" s="19">
        <v>4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3</v>
      </c>
      <c r="R44" s="19">
        <v>5</v>
      </c>
      <c r="S44" s="19">
        <v>0</v>
      </c>
      <c r="T44" s="19">
        <v>0</v>
      </c>
      <c r="U44" s="19">
        <v>3</v>
      </c>
      <c r="V44" s="19">
        <v>17</v>
      </c>
    </row>
    <row r="45" spans="2:22" ht="20.100000000000001" customHeight="1" thickBot="1" x14ac:dyDescent="0.25">
      <c r="B45" s="4" t="s">
        <v>232</v>
      </c>
      <c r="C45" s="19">
        <v>100</v>
      </c>
      <c r="D45" s="19">
        <v>31</v>
      </c>
      <c r="E45" s="19">
        <v>29</v>
      </c>
      <c r="F45" s="19">
        <v>40</v>
      </c>
      <c r="G45" s="19">
        <v>18</v>
      </c>
      <c r="H45" s="19">
        <v>0</v>
      </c>
      <c r="I45" s="19">
        <v>22</v>
      </c>
      <c r="J45" s="19">
        <v>2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32</v>
      </c>
      <c r="R45" s="19">
        <v>37</v>
      </c>
      <c r="S45" s="19">
        <v>0</v>
      </c>
      <c r="T45" s="19">
        <v>4</v>
      </c>
      <c r="U45" s="19">
        <v>33</v>
      </c>
      <c r="V45" s="19">
        <v>67</v>
      </c>
    </row>
    <row r="46" spans="2:22" ht="20.100000000000001" customHeight="1" thickBot="1" x14ac:dyDescent="0.25">
      <c r="B46" s="4" t="s">
        <v>233</v>
      </c>
      <c r="C46" s="19">
        <v>12</v>
      </c>
      <c r="D46" s="19">
        <v>9</v>
      </c>
      <c r="E46" s="19">
        <v>2</v>
      </c>
      <c r="F46" s="19">
        <v>1</v>
      </c>
      <c r="G46" s="19">
        <v>1</v>
      </c>
      <c r="H46" s="19">
        <v>0</v>
      </c>
      <c r="I46" s="19">
        <v>2</v>
      </c>
      <c r="J46" s="19">
        <v>4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4</v>
      </c>
      <c r="R46" s="19">
        <v>4</v>
      </c>
      <c r="S46" s="19">
        <v>0</v>
      </c>
      <c r="T46" s="19">
        <v>0</v>
      </c>
      <c r="U46" s="19">
        <v>6</v>
      </c>
      <c r="V46" s="19">
        <v>30</v>
      </c>
    </row>
    <row r="47" spans="2:22" ht="20.100000000000001" customHeight="1" thickBot="1" x14ac:dyDescent="0.25">
      <c r="B47" s="4" t="s">
        <v>234</v>
      </c>
      <c r="C47" s="19">
        <v>190</v>
      </c>
      <c r="D47" s="19">
        <v>110</v>
      </c>
      <c r="E47" s="19">
        <v>70</v>
      </c>
      <c r="F47" s="19">
        <v>10</v>
      </c>
      <c r="G47" s="19">
        <v>24</v>
      </c>
      <c r="H47" s="19">
        <v>0</v>
      </c>
      <c r="I47" s="19">
        <v>23</v>
      </c>
      <c r="J47" s="19">
        <v>2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58</v>
      </c>
      <c r="R47" s="19">
        <v>82</v>
      </c>
      <c r="S47" s="19">
        <v>0</v>
      </c>
      <c r="T47" s="19">
        <v>0</v>
      </c>
      <c r="U47" s="19">
        <v>60</v>
      </c>
      <c r="V47" s="19">
        <v>128</v>
      </c>
    </row>
    <row r="48" spans="2:22" ht="20.100000000000001" customHeight="1" thickBot="1" x14ac:dyDescent="0.25">
      <c r="B48" s="4" t="s">
        <v>235</v>
      </c>
      <c r="C48" s="19">
        <v>27</v>
      </c>
      <c r="D48" s="19">
        <v>9</v>
      </c>
      <c r="E48" s="19">
        <v>14</v>
      </c>
      <c r="F48" s="19">
        <v>4</v>
      </c>
      <c r="G48" s="19">
        <v>13</v>
      </c>
      <c r="H48" s="19">
        <v>0</v>
      </c>
      <c r="I48" s="19">
        <v>13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11</v>
      </c>
      <c r="R48" s="19">
        <v>11</v>
      </c>
      <c r="S48" s="19">
        <v>0</v>
      </c>
      <c r="T48" s="19">
        <v>0</v>
      </c>
      <c r="U48" s="19">
        <v>6</v>
      </c>
      <c r="V48" s="19">
        <v>30</v>
      </c>
    </row>
    <row r="49" spans="2:23" ht="20.100000000000001" customHeight="1" thickBot="1" x14ac:dyDescent="0.25">
      <c r="B49" s="4" t="s">
        <v>236</v>
      </c>
      <c r="C49" s="19">
        <v>24</v>
      </c>
      <c r="D49" s="19">
        <v>3</v>
      </c>
      <c r="E49" s="19">
        <v>6</v>
      </c>
      <c r="F49" s="19">
        <v>15</v>
      </c>
      <c r="G49" s="19">
        <v>2</v>
      </c>
      <c r="H49" s="19">
        <v>0</v>
      </c>
      <c r="I49" s="19">
        <v>2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3</v>
      </c>
      <c r="R49" s="19">
        <v>3</v>
      </c>
      <c r="S49" s="19">
        <v>0</v>
      </c>
      <c r="T49" s="19">
        <v>1</v>
      </c>
      <c r="U49" s="19">
        <v>6</v>
      </c>
      <c r="V49" s="19">
        <v>13</v>
      </c>
    </row>
    <row r="50" spans="2:23" ht="20.100000000000001" customHeight="1" thickBot="1" x14ac:dyDescent="0.25">
      <c r="B50" s="4" t="s">
        <v>237</v>
      </c>
      <c r="C50" s="19">
        <v>69</v>
      </c>
      <c r="D50" s="19">
        <v>22</v>
      </c>
      <c r="E50" s="19">
        <v>29</v>
      </c>
      <c r="F50" s="19">
        <v>18</v>
      </c>
      <c r="G50" s="19">
        <v>7</v>
      </c>
      <c r="H50" s="19">
        <v>0</v>
      </c>
      <c r="I50" s="19">
        <v>6</v>
      </c>
      <c r="J50" s="19">
        <v>2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11</v>
      </c>
      <c r="R50" s="19">
        <v>8</v>
      </c>
      <c r="S50" s="19">
        <v>0</v>
      </c>
      <c r="T50" s="19">
        <v>1</v>
      </c>
      <c r="U50" s="19">
        <v>11</v>
      </c>
      <c r="V50" s="19">
        <v>63</v>
      </c>
    </row>
    <row r="51" spans="2:23" ht="20.100000000000001" customHeight="1" thickBot="1" x14ac:dyDescent="0.25">
      <c r="B51" s="4" t="s">
        <v>238</v>
      </c>
      <c r="C51" s="19">
        <v>4</v>
      </c>
      <c r="D51" s="19">
        <v>2</v>
      </c>
      <c r="E51" s="19">
        <v>1</v>
      </c>
      <c r="F51" s="19">
        <v>1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19">
        <v>0</v>
      </c>
      <c r="T51" s="19">
        <v>0</v>
      </c>
      <c r="U51" s="19">
        <v>1</v>
      </c>
      <c r="V51" s="19">
        <v>6</v>
      </c>
    </row>
    <row r="52" spans="2:23" ht="20.100000000000001" customHeight="1" thickBot="1" x14ac:dyDescent="0.25">
      <c r="B52" s="4" t="s">
        <v>239</v>
      </c>
      <c r="C52" s="19">
        <v>6</v>
      </c>
      <c r="D52" s="19">
        <v>4</v>
      </c>
      <c r="E52" s="19">
        <v>2</v>
      </c>
      <c r="F52" s="19">
        <v>0</v>
      </c>
      <c r="G52" s="19">
        <v>4</v>
      </c>
      <c r="H52" s="19">
        <v>0</v>
      </c>
      <c r="I52" s="19">
        <v>4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5</v>
      </c>
      <c r="R52" s="19">
        <v>5</v>
      </c>
      <c r="S52" s="19">
        <v>0</v>
      </c>
      <c r="T52" s="19">
        <v>0</v>
      </c>
      <c r="U52" s="19">
        <v>4</v>
      </c>
      <c r="V52" s="19">
        <v>12</v>
      </c>
    </row>
    <row r="53" spans="2:23" ht="20.100000000000001" customHeight="1" thickBot="1" x14ac:dyDescent="0.25">
      <c r="B53" s="4" t="s">
        <v>240</v>
      </c>
      <c r="C53" s="19">
        <v>36</v>
      </c>
      <c r="D53" s="19">
        <v>26</v>
      </c>
      <c r="E53" s="19">
        <v>5</v>
      </c>
      <c r="F53" s="19">
        <v>5</v>
      </c>
      <c r="G53" s="19">
        <v>15</v>
      </c>
      <c r="H53" s="19">
        <v>0</v>
      </c>
      <c r="I53" s="19">
        <v>11</v>
      </c>
      <c r="J53" s="19">
        <v>4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7</v>
      </c>
      <c r="R53" s="19">
        <v>7</v>
      </c>
      <c r="S53" s="19">
        <v>0</v>
      </c>
      <c r="T53" s="19">
        <v>0</v>
      </c>
      <c r="U53" s="19">
        <v>2</v>
      </c>
      <c r="V53" s="19">
        <v>16</v>
      </c>
    </row>
    <row r="54" spans="2:23" ht="20.100000000000001" customHeight="1" thickBot="1" x14ac:dyDescent="0.25">
      <c r="B54" s="4" t="s">
        <v>241</v>
      </c>
      <c r="C54" s="19">
        <v>82</v>
      </c>
      <c r="D54" s="19">
        <v>30</v>
      </c>
      <c r="E54" s="19">
        <v>36</v>
      </c>
      <c r="F54" s="19">
        <v>16</v>
      </c>
      <c r="G54" s="19">
        <v>17</v>
      </c>
      <c r="H54" s="19">
        <v>0</v>
      </c>
      <c r="I54" s="19">
        <v>18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53</v>
      </c>
      <c r="R54" s="19">
        <v>54</v>
      </c>
      <c r="S54" s="19">
        <v>0</v>
      </c>
      <c r="T54" s="19">
        <v>0</v>
      </c>
      <c r="U54" s="19">
        <v>41</v>
      </c>
      <c r="V54" s="19">
        <v>132</v>
      </c>
    </row>
    <row r="55" spans="2:23" ht="20.100000000000001" customHeight="1" thickBot="1" x14ac:dyDescent="0.25">
      <c r="B55" s="4" t="s">
        <v>242</v>
      </c>
      <c r="C55" s="19">
        <v>57</v>
      </c>
      <c r="D55" s="19">
        <v>38</v>
      </c>
      <c r="E55" s="19">
        <v>13</v>
      </c>
      <c r="F55" s="19">
        <v>6</v>
      </c>
      <c r="G55" s="19">
        <v>47</v>
      </c>
      <c r="H55" s="19">
        <v>0</v>
      </c>
      <c r="I55" s="19">
        <v>45</v>
      </c>
      <c r="J55" s="19">
        <v>8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21</v>
      </c>
      <c r="R55" s="19">
        <v>32</v>
      </c>
      <c r="S55" s="19">
        <v>1</v>
      </c>
      <c r="T55" s="19">
        <v>9</v>
      </c>
      <c r="U55" s="19">
        <v>19</v>
      </c>
      <c r="V55" s="19">
        <v>120</v>
      </c>
    </row>
    <row r="56" spans="2:23" ht="20.100000000000001" customHeight="1" thickBot="1" x14ac:dyDescent="0.25">
      <c r="B56" s="4" t="s">
        <v>243</v>
      </c>
      <c r="C56" s="19">
        <v>21</v>
      </c>
      <c r="D56" s="19">
        <v>10</v>
      </c>
      <c r="E56" s="19">
        <v>10</v>
      </c>
      <c r="F56" s="19">
        <v>1</v>
      </c>
      <c r="G56" s="19">
        <v>1</v>
      </c>
      <c r="H56" s="19">
        <v>0</v>
      </c>
      <c r="I56" s="19">
        <v>1</v>
      </c>
      <c r="J56" s="19">
        <v>1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5</v>
      </c>
      <c r="R56" s="19">
        <v>8</v>
      </c>
      <c r="S56" s="19">
        <v>0</v>
      </c>
      <c r="T56" s="19">
        <v>0</v>
      </c>
      <c r="U56" s="19">
        <v>5</v>
      </c>
      <c r="V56" s="19">
        <v>19</v>
      </c>
    </row>
    <row r="57" spans="2:23" ht="20.100000000000001" customHeight="1" thickBot="1" x14ac:dyDescent="0.25">
      <c r="B57" s="4" t="s">
        <v>244</v>
      </c>
      <c r="C57" s="19">
        <v>2</v>
      </c>
      <c r="D57" s="19">
        <v>0</v>
      </c>
      <c r="E57" s="19">
        <v>1</v>
      </c>
      <c r="F57" s="19">
        <v>1</v>
      </c>
      <c r="G57" s="19">
        <v>0</v>
      </c>
      <c r="H57" s="19">
        <v>0</v>
      </c>
      <c r="I57" s="19">
        <v>0</v>
      </c>
      <c r="J57" s="19">
        <v>1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19">
        <v>0</v>
      </c>
      <c r="V57" s="19">
        <v>6</v>
      </c>
    </row>
    <row r="58" spans="2:23" ht="20.100000000000001" customHeight="1" thickBot="1" x14ac:dyDescent="0.25">
      <c r="B58" s="4" t="s">
        <v>270</v>
      </c>
      <c r="C58" s="19">
        <v>27</v>
      </c>
      <c r="D58" s="19">
        <v>15</v>
      </c>
      <c r="E58" s="19">
        <v>7</v>
      </c>
      <c r="F58" s="19">
        <v>5</v>
      </c>
      <c r="G58" s="19">
        <v>2</v>
      </c>
      <c r="H58" s="19">
        <v>0</v>
      </c>
      <c r="I58" s="19">
        <v>2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7</v>
      </c>
      <c r="R58" s="19">
        <v>7</v>
      </c>
      <c r="S58" s="19">
        <v>0</v>
      </c>
      <c r="T58" s="19">
        <v>1</v>
      </c>
      <c r="U58" s="19">
        <v>7</v>
      </c>
      <c r="V58" s="19">
        <v>17</v>
      </c>
    </row>
    <row r="59" spans="2:23" ht="20.100000000000001" customHeight="1" thickBot="1" x14ac:dyDescent="0.25">
      <c r="B59" s="4" t="s">
        <v>246</v>
      </c>
      <c r="C59" s="19">
        <v>29</v>
      </c>
      <c r="D59" s="19">
        <v>23</v>
      </c>
      <c r="E59" s="19">
        <v>0</v>
      </c>
      <c r="F59" s="19">
        <v>6</v>
      </c>
      <c r="G59" s="19">
        <v>16</v>
      </c>
      <c r="H59" s="19">
        <v>0</v>
      </c>
      <c r="I59" s="19">
        <v>15</v>
      </c>
      <c r="J59" s="19">
        <v>8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20</v>
      </c>
      <c r="R59" s="19">
        <v>37</v>
      </c>
      <c r="S59" s="19">
        <v>1</v>
      </c>
      <c r="T59" s="19">
        <v>16</v>
      </c>
      <c r="U59" s="19">
        <v>13</v>
      </c>
      <c r="V59" s="19">
        <v>44</v>
      </c>
    </row>
    <row r="60" spans="2:23" ht="20.100000000000001" customHeight="1" thickBot="1" x14ac:dyDescent="0.25">
      <c r="B60" s="4" t="s">
        <v>247</v>
      </c>
      <c r="C60" s="19">
        <v>2</v>
      </c>
      <c r="D60" s="19">
        <v>1</v>
      </c>
      <c r="E60" s="19">
        <v>1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1</v>
      </c>
      <c r="R60" s="19">
        <v>1</v>
      </c>
      <c r="S60" s="19">
        <v>0</v>
      </c>
      <c r="T60" s="19">
        <v>2</v>
      </c>
      <c r="U60" s="19">
        <v>0</v>
      </c>
      <c r="V60" s="19">
        <v>7</v>
      </c>
    </row>
    <row r="61" spans="2:23" ht="20.100000000000001" customHeight="1" thickBot="1" x14ac:dyDescent="0.25">
      <c r="B61" s="7" t="s">
        <v>22</v>
      </c>
      <c r="C61" s="9">
        <f>SUM(C11:C60)</f>
        <v>2058</v>
      </c>
      <c r="D61" s="9">
        <f t="shared" ref="D61:V61" si="0">SUM(D11:D60)</f>
        <v>770</v>
      </c>
      <c r="E61" s="9">
        <f t="shared" si="0"/>
        <v>794</v>
      </c>
      <c r="F61" s="9">
        <f t="shared" si="0"/>
        <v>494</v>
      </c>
      <c r="G61" s="9">
        <f t="shared" si="0"/>
        <v>650</v>
      </c>
      <c r="H61" s="9">
        <f t="shared" si="0"/>
        <v>0</v>
      </c>
      <c r="I61" s="9">
        <f t="shared" si="0"/>
        <v>642</v>
      </c>
      <c r="J61" s="9">
        <f t="shared" si="0"/>
        <v>114</v>
      </c>
      <c r="K61" s="9">
        <f t="shared" si="0"/>
        <v>0</v>
      </c>
      <c r="L61" s="9">
        <f t="shared" si="0"/>
        <v>0</v>
      </c>
      <c r="M61" s="9">
        <f t="shared" si="0"/>
        <v>0</v>
      </c>
      <c r="N61" s="9">
        <f t="shared" si="0"/>
        <v>0</v>
      </c>
      <c r="O61" s="9">
        <f t="shared" si="0"/>
        <v>0</v>
      </c>
      <c r="P61" s="9">
        <f t="shared" si="0"/>
        <v>0</v>
      </c>
      <c r="Q61" s="9">
        <f t="shared" si="0"/>
        <v>756</v>
      </c>
      <c r="R61" s="9">
        <f t="shared" si="0"/>
        <v>993</v>
      </c>
      <c r="S61" s="9">
        <f t="shared" si="0"/>
        <v>22</v>
      </c>
      <c r="T61" s="9">
        <f t="shared" si="0"/>
        <v>68</v>
      </c>
      <c r="U61" s="9">
        <f t="shared" si="0"/>
        <v>647</v>
      </c>
      <c r="V61" s="9">
        <f t="shared" si="0"/>
        <v>2068</v>
      </c>
    </row>
    <row r="62" spans="2:23" ht="20.100000000000001" customHeight="1" x14ac:dyDescent="0.2"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</row>
    <row r="63" spans="2:23" ht="20.100000000000001" customHeight="1" x14ac:dyDescent="0.2"/>
  </sheetData>
  <mergeCells count="4">
    <mergeCell ref="C9:F9"/>
    <mergeCell ref="G9:J9"/>
    <mergeCell ref="K9:P9"/>
    <mergeCell ref="Q9:V9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9:CM61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15" bestFit="1" customWidth="1"/>
    <col min="4" max="4" width="17.125" bestFit="1" customWidth="1"/>
    <col min="5" max="5" width="11.25" bestFit="1" customWidth="1"/>
    <col min="6" max="6" width="14.875" bestFit="1" customWidth="1"/>
    <col min="7" max="7" width="15" bestFit="1" customWidth="1"/>
    <col min="8" max="8" width="17.125" bestFit="1" customWidth="1"/>
    <col min="9" max="9" width="11.25" bestFit="1" customWidth="1"/>
    <col min="10" max="10" width="14.875" bestFit="1" customWidth="1"/>
    <col min="11" max="11" width="15" bestFit="1" customWidth="1"/>
    <col min="12" max="12" width="17.125" bestFit="1" customWidth="1"/>
    <col min="13" max="13" width="11.25" bestFit="1" customWidth="1"/>
    <col min="14" max="14" width="14.875" bestFit="1" customWidth="1"/>
    <col min="15" max="15" width="15" bestFit="1" customWidth="1"/>
    <col min="16" max="16" width="17.125" bestFit="1" customWidth="1"/>
    <col min="17" max="17" width="11.25" bestFit="1" customWidth="1"/>
    <col min="18" max="18" width="14.875" bestFit="1" customWidth="1"/>
    <col min="19" max="19" width="15" bestFit="1" customWidth="1"/>
    <col min="20" max="20" width="17.125" bestFit="1" customWidth="1"/>
    <col min="21" max="21" width="11.25" bestFit="1" customWidth="1"/>
    <col min="22" max="22" width="14.875" bestFit="1" customWidth="1"/>
    <col min="23" max="23" width="15" bestFit="1" customWidth="1"/>
    <col min="24" max="24" width="17.125" bestFit="1" customWidth="1"/>
    <col min="25" max="25" width="11.25" bestFit="1" customWidth="1"/>
    <col min="26" max="26" width="14.875" bestFit="1" customWidth="1"/>
    <col min="27" max="27" width="15" bestFit="1" customWidth="1"/>
    <col min="28" max="28" width="17.125" bestFit="1" customWidth="1"/>
    <col min="29" max="29" width="11.25" bestFit="1" customWidth="1"/>
    <col min="30" max="30" width="14.875" bestFit="1" customWidth="1"/>
    <col min="31" max="31" width="15" bestFit="1" customWidth="1"/>
    <col min="32" max="32" width="17.125" bestFit="1" customWidth="1"/>
    <col min="33" max="33" width="11.25" bestFit="1" customWidth="1"/>
    <col min="34" max="34" width="14.875" bestFit="1" customWidth="1"/>
    <col min="35" max="35" width="15" bestFit="1" customWidth="1"/>
    <col min="36" max="36" width="17.125" bestFit="1" customWidth="1"/>
    <col min="37" max="37" width="11.25" bestFit="1" customWidth="1"/>
    <col min="38" max="38" width="14.875" bestFit="1" customWidth="1"/>
    <col min="39" max="39" width="15" bestFit="1" customWidth="1"/>
    <col min="40" max="40" width="17.125" bestFit="1" customWidth="1"/>
    <col min="41" max="41" width="11.25" bestFit="1" customWidth="1"/>
    <col min="42" max="42" width="14.875" bestFit="1" customWidth="1"/>
    <col min="43" max="43" width="15" bestFit="1" customWidth="1"/>
    <col min="44" max="44" width="17.125" bestFit="1" customWidth="1"/>
    <col min="45" max="45" width="11.25" bestFit="1" customWidth="1"/>
    <col min="46" max="46" width="14.875" bestFit="1" customWidth="1"/>
    <col min="47" max="47" width="14.875" customWidth="1"/>
    <col min="48" max="48" width="17.375" customWidth="1"/>
    <col min="49" max="49" width="11.25" bestFit="1" customWidth="1"/>
    <col min="50" max="50" width="14.875" customWidth="1"/>
    <col min="51" max="51" width="15" bestFit="1" customWidth="1"/>
    <col min="52" max="52" width="17.125" bestFit="1" customWidth="1"/>
    <col min="53" max="53" width="11.25" bestFit="1" customWidth="1"/>
    <col min="54" max="54" width="14.875" bestFit="1" customWidth="1"/>
    <col min="55" max="55" width="15" customWidth="1"/>
    <col min="56" max="56" width="17" bestFit="1" customWidth="1"/>
    <col min="57" max="57" width="11.25" bestFit="1" customWidth="1"/>
    <col min="58" max="58" width="15" customWidth="1"/>
    <col min="59" max="59" width="15" bestFit="1" customWidth="1"/>
    <col min="60" max="60" width="17.125" bestFit="1" customWidth="1"/>
    <col min="61" max="61" width="11.25" bestFit="1" customWidth="1"/>
    <col min="62" max="62" width="14.875" bestFit="1" customWidth="1"/>
    <col min="63" max="63" width="15" bestFit="1" customWidth="1"/>
    <col min="64" max="64" width="17.125" bestFit="1" customWidth="1"/>
    <col min="65" max="65" width="11.25" bestFit="1" customWidth="1"/>
    <col min="66" max="66" width="14.875" bestFit="1" customWidth="1"/>
    <col min="67" max="67" width="15" bestFit="1" customWidth="1"/>
    <col min="68" max="68" width="17.125" bestFit="1" customWidth="1"/>
    <col min="69" max="69" width="11.25" bestFit="1" customWidth="1"/>
    <col min="70" max="70" width="14.875" bestFit="1" customWidth="1"/>
    <col min="71" max="71" width="15" bestFit="1" customWidth="1"/>
    <col min="72" max="72" width="17.125" bestFit="1" customWidth="1"/>
    <col min="73" max="73" width="11.25" bestFit="1" customWidth="1"/>
    <col min="74" max="74" width="14.875" bestFit="1" customWidth="1"/>
    <col min="75" max="75" width="15" bestFit="1" customWidth="1"/>
    <col min="76" max="76" width="17.125" bestFit="1" customWidth="1"/>
    <col min="77" max="77" width="11.25" bestFit="1" customWidth="1"/>
    <col min="78" max="78" width="14.875" bestFit="1" customWidth="1"/>
    <col min="79" max="79" width="15" bestFit="1" customWidth="1"/>
    <col min="80" max="80" width="17.125" bestFit="1" customWidth="1"/>
    <col min="81" max="81" width="11.25" bestFit="1" customWidth="1"/>
    <col min="82" max="82" width="14.875" bestFit="1" customWidth="1"/>
    <col min="83" max="83" width="14.875" customWidth="1"/>
    <col min="84" max="84" width="17" bestFit="1" customWidth="1"/>
    <col min="85" max="85" width="11.25" bestFit="1" customWidth="1"/>
    <col min="86" max="87" width="14.875" customWidth="1"/>
    <col min="88" max="88" width="17" bestFit="1" customWidth="1"/>
    <col min="89" max="89" width="11.25" bestFit="1" customWidth="1"/>
    <col min="90" max="90" width="14.875" customWidth="1"/>
  </cols>
  <sheetData>
    <row r="9" spans="2:90" ht="44.25" customHeight="1" thickBot="1" x14ac:dyDescent="0.25">
      <c r="C9" s="76" t="s">
        <v>63</v>
      </c>
      <c r="D9" s="69"/>
      <c r="E9" s="69"/>
      <c r="F9" s="77"/>
      <c r="G9" s="76" t="s">
        <v>64</v>
      </c>
      <c r="H9" s="69"/>
      <c r="I9" s="69"/>
      <c r="J9" s="77"/>
      <c r="K9" s="76" t="s">
        <v>65</v>
      </c>
      <c r="L9" s="69"/>
      <c r="M9" s="69"/>
      <c r="N9" s="77"/>
      <c r="O9" s="76" t="s">
        <v>66</v>
      </c>
      <c r="P9" s="69"/>
      <c r="Q9" s="69"/>
      <c r="R9" s="77"/>
      <c r="S9" s="76" t="s">
        <v>67</v>
      </c>
      <c r="T9" s="69"/>
      <c r="U9" s="69"/>
      <c r="V9" s="77"/>
      <c r="W9" s="76" t="s">
        <v>68</v>
      </c>
      <c r="X9" s="69"/>
      <c r="Y9" s="69"/>
      <c r="Z9" s="77"/>
      <c r="AA9" s="76" t="s">
        <v>69</v>
      </c>
      <c r="AB9" s="69"/>
      <c r="AC9" s="69"/>
      <c r="AD9" s="77"/>
      <c r="AE9" s="76" t="s">
        <v>70</v>
      </c>
      <c r="AF9" s="69"/>
      <c r="AG9" s="69"/>
      <c r="AH9" s="77"/>
      <c r="AI9" s="76" t="s">
        <v>71</v>
      </c>
      <c r="AJ9" s="69"/>
      <c r="AK9" s="69"/>
      <c r="AL9" s="77"/>
      <c r="AM9" s="76" t="s">
        <v>72</v>
      </c>
      <c r="AN9" s="69"/>
      <c r="AO9" s="69"/>
      <c r="AP9" s="77"/>
      <c r="AQ9" s="76" t="s">
        <v>73</v>
      </c>
      <c r="AR9" s="69"/>
      <c r="AS9" s="69"/>
      <c r="AT9" s="77"/>
      <c r="AU9" s="76" t="s">
        <v>284</v>
      </c>
      <c r="AV9" s="69"/>
      <c r="AW9" s="69"/>
      <c r="AX9" s="77"/>
      <c r="AY9" s="76" t="s">
        <v>74</v>
      </c>
      <c r="AZ9" s="69"/>
      <c r="BA9" s="69"/>
      <c r="BB9" s="77"/>
      <c r="BC9" s="76" t="s">
        <v>267</v>
      </c>
      <c r="BD9" s="69"/>
      <c r="BE9" s="69"/>
      <c r="BF9" s="77"/>
      <c r="BG9" s="76" t="s">
        <v>75</v>
      </c>
      <c r="BH9" s="69"/>
      <c r="BI9" s="69"/>
      <c r="BJ9" s="77"/>
      <c r="BK9" s="76" t="s">
        <v>76</v>
      </c>
      <c r="BL9" s="69"/>
      <c r="BM9" s="69"/>
      <c r="BN9" s="77"/>
      <c r="BO9" s="76" t="s">
        <v>77</v>
      </c>
      <c r="BP9" s="69"/>
      <c r="BQ9" s="69"/>
      <c r="BR9" s="77"/>
      <c r="BS9" s="76" t="s">
        <v>78</v>
      </c>
      <c r="BT9" s="69"/>
      <c r="BU9" s="69"/>
      <c r="BV9" s="77"/>
      <c r="BW9" s="76" t="s">
        <v>79</v>
      </c>
      <c r="BX9" s="69"/>
      <c r="BY9" s="69"/>
      <c r="BZ9" s="77"/>
      <c r="CA9" s="76" t="s">
        <v>80</v>
      </c>
      <c r="CB9" s="69"/>
      <c r="CC9" s="69"/>
      <c r="CD9" s="77"/>
      <c r="CE9" s="76" t="s">
        <v>268</v>
      </c>
      <c r="CF9" s="69"/>
      <c r="CG9" s="69"/>
      <c r="CH9" s="69"/>
      <c r="CI9" s="76" t="s">
        <v>269</v>
      </c>
      <c r="CJ9" s="69"/>
      <c r="CK9" s="69"/>
      <c r="CL9" s="69"/>
    </row>
    <row r="10" spans="2:90" ht="42.75" customHeight="1" thickBot="1" x14ac:dyDescent="0.25">
      <c r="C10" s="8" t="s">
        <v>31</v>
      </c>
      <c r="D10" s="8" t="s">
        <v>81</v>
      </c>
      <c r="E10" s="8" t="s">
        <v>33</v>
      </c>
      <c r="F10" s="8" t="s">
        <v>34</v>
      </c>
      <c r="G10" s="8" t="s">
        <v>31</v>
      </c>
      <c r="H10" s="8" t="s">
        <v>81</v>
      </c>
      <c r="I10" s="8" t="s">
        <v>33</v>
      </c>
      <c r="J10" s="8" t="s">
        <v>34</v>
      </c>
      <c r="K10" s="8" t="s">
        <v>31</v>
      </c>
      <c r="L10" s="8" t="s">
        <v>81</v>
      </c>
      <c r="M10" s="8" t="s">
        <v>33</v>
      </c>
      <c r="N10" s="8" t="s">
        <v>34</v>
      </c>
      <c r="O10" s="8" t="s">
        <v>31</v>
      </c>
      <c r="P10" s="8" t="s">
        <v>81</v>
      </c>
      <c r="Q10" s="8" t="s">
        <v>33</v>
      </c>
      <c r="R10" s="8" t="s">
        <v>34</v>
      </c>
      <c r="S10" s="8" t="s">
        <v>31</v>
      </c>
      <c r="T10" s="8" t="s">
        <v>81</v>
      </c>
      <c r="U10" s="8" t="s">
        <v>33</v>
      </c>
      <c r="V10" s="8" t="s">
        <v>34</v>
      </c>
      <c r="W10" s="8" t="s">
        <v>31</v>
      </c>
      <c r="X10" s="8" t="s">
        <v>81</v>
      </c>
      <c r="Y10" s="8" t="s">
        <v>33</v>
      </c>
      <c r="Z10" s="8" t="s">
        <v>34</v>
      </c>
      <c r="AA10" s="8" t="s">
        <v>31</v>
      </c>
      <c r="AB10" s="8" t="s">
        <v>81</v>
      </c>
      <c r="AC10" s="8" t="s">
        <v>33</v>
      </c>
      <c r="AD10" s="8" t="s">
        <v>34</v>
      </c>
      <c r="AE10" s="8" t="s">
        <v>31</v>
      </c>
      <c r="AF10" s="8" t="s">
        <v>81</v>
      </c>
      <c r="AG10" s="8" t="s">
        <v>33</v>
      </c>
      <c r="AH10" s="8" t="s">
        <v>34</v>
      </c>
      <c r="AI10" s="8" t="s">
        <v>31</v>
      </c>
      <c r="AJ10" s="8" t="s">
        <v>81</v>
      </c>
      <c r="AK10" s="8" t="s">
        <v>33</v>
      </c>
      <c r="AL10" s="8" t="s">
        <v>34</v>
      </c>
      <c r="AM10" s="8" t="s">
        <v>31</v>
      </c>
      <c r="AN10" s="8" t="s">
        <v>81</v>
      </c>
      <c r="AO10" s="8" t="s">
        <v>33</v>
      </c>
      <c r="AP10" s="8" t="s">
        <v>34</v>
      </c>
      <c r="AQ10" s="8" t="s">
        <v>31</v>
      </c>
      <c r="AR10" s="8" t="s">
        <v>81</v>
      </c>
      <c r="AS10" s="8" t="s">
        <v>33</v>
      </c>
      <c r="AT10" s="8" t="s">
        <v>34</v>
      </c>
      <c r="AU10" s="8" t="s">
        <v>31</v>
      </c>
      <c r="AV10" s="8" t="s">
        <v>81</v>
      </c>
      <c r="AW10" s="8" t="s">
        <v>33</v>
      </c>
      <c r="AX10" s="8" t="s">
        <v>34</v>
      </c>
      <c r="AY10" s="8" t="s">
        <v>31</v>
      </c>
      <c r="AZ10" s="8" t="s">
        <v>81</v>
      </c>
      <c r="BA10" s="8" t="s">
        <v>33</v>
      </c>
      <c r="BB10" s="8" t="s">
        <v>34</v>
      </c>
      <c r="BC10" s="8" t="s">
        <v>31</v>
      </c>
      <c r="BD10" s="8" t="s">
        <v>81</v>
      </c>
      <c r="BE10" s="8" t="s">
        <v>33</v>
      </c>
      <c r="BF10" s="8" t="s">
        <v>34</v>
      </c>
      <c r="BG10" s="8" t="s">
        <v>31</v>
      </c>
      <c r="BH10" s="8" t="s">
        <v>81</v>
      </c>
      <c r="BI10" s="8" t="s">
        <v>33</v>
      </c>
      <c r="BJ10" s="8" t="s">
        <v>34</v>
      </c>
      <c r="BK10" s="8" t="s">
        <v>31</v>
      </c>
      <c r="BL10" s="8" t="s">
        <v>81</v>
      </c>
      <c r="BM10" s="8" t="s">
        <v>33</v>
      </c>
      <c r="BN10" s="8" t="s">
        <v>34</v>
      </c>
      <c r="BO10" s="8" t="s">
        <v>31</v>
      </c>
      <c r="BP10" s="8" t="s">
        <v>81</v>
      </c>
      <c r="BQ10" s="8" t="s">
        <v>33</v>
      </c>
      <c r="BR10" s="8" t="s">
        <v>34</v>
      </c>
      <c r="BS10" s="8" t="s">
        <v>31</v>
      </c>
      <c r="BT10" s="8" t="s">
        <v>81</v>
      </c>
      <c r="BU10" s="8" t="s">
        <v>33</v>
      </c>
      <c r="BV10" s="8" t="s">
        <v>34</v>
      </c>
      <c r="BW10" s="8" t="s">
        <v>31</v>
      </c>
      <c r="BX10" s="8" t="s">
        <v>81</v>
      </c>
      <c r="BY10" s="8" t="s">
        <v>33</v>
      </c>
      <c r="BZ10" s="8" t="s">
        <v>34</v>
      </c>
      <c r="CA10" s="8" t="s">
        <v>31</v>
      </c>
      <c r="CB10" s="8" t="s">
        <v>81</v>
      </c>
      <c r="CC10" s="8" t="s">
        <v>33</v>
      </c>
      <c r="CD10" s="8" t="s">
        <v>34</v>
      </c>
      <c r="CE10" s="8" t="s">
        <v>31</v>
      </c>
      <c r="CF10" s="8" t="s">
        <v>81</v>
      </c>
      <c r="CG10" s="8" t="s">
        <v>33</v>
      </c>
      <c r="CH10" s="8" t="s">
        <v>34</v>
      </c>
      <c r="CI10" s="8" t="s">
        <v>31</v>
      </c>
      <c r="CJ10" s="8" t="s">
        <v>81</v>
      </c>
      <c r="CK10" s="8" t="s">
        <v>33</v>
      </c>
      <c r="CL10" s="8" t="s">
        <v>34</v>
      </c>
    </row>
    <row r="11" spans="2:90" ht="20.100000000000001" customHeight="1" thickBot="1" x14ac:dyDescent="0.25">
      <c r="B11" s="3" t="s">
        <v>198</v>
      </c>
      <c r="C11" s="18">
        <v>104</v>
      </c>
      <c r="D11" s="18">
        <v>0</v>
      </c>
      <c r="E11" s="18">
        <v>127</v>
      </c>
      <c r="F11" s="18">
        <v>483</v>
      </c>
      <c r="G11" s="18">
        <v>0</v>
      </c>
      <c r="H11" s="18">
        <v>0</v>
      </c>
      <c r="I11" s="18">
        <v>1</v>
      </c>
      <c r="J11" s="18">
        <v>5</v>
      </c>
      <c r="K11" s="18">
        <v>3</v>
      </c>
      <c r="L11" s="18">
        <v>0</v>
      </c>
      <c r="M11" s="18">
        <v>0</v>
      </c>
      <c r="N11" s="18">
        <v>6</v>
      </c>
      <c r="O11" s="18">
        <v>0</v>
      </c>
      <c r="P11" s="18">
        <v>0</v>
      </c>
      <c r="Q11" s="18">
        <v>0</v>
      </c>
      <c r="R11" s="18">
        <v>1</v>
      </c>
      <c r="S11" s="18">
        <v>0</v>
      </c>
      <c r="T11" s="18">
        <v>0</v>
      </c>
      <c r="U11" s="18">
        <v>2</v>
      </c>
      <c r="V11" s="18">
        <v>2</v>
      </c>
      <c r="W11" s="18">
        <v>43</v>
      </c>
      <c r="X11" s="18">
        <v>0</v>
      </c>
      <c r="Y11" s="18">
        <v>63</v>
      </c>
      <c r="Z11" s="18">
        <v>146</v>
      </c>
      <c r="AA11" s="18">
        <v>0</v>
      </c>
      <c r="AB11" s="18">
        <v>0</v>
      </c>
      <c r="AC11" s="18">
        <v>0</v>
      </c>
      <c r="AD11" s="18">
        <v>0</v>
      </c>
      <c r="AE11" s="18">
        <v>0</v>
      </c>
      <c r="AF11" s="18">
        <v>0</v>
      </c>
      <c r="AG11" s="18">
        <v>2</v>
      </c>
      <c r="AH11" s="18">
        <v>2</v>
      </c>
      <c r="AI11" s="18">
        <v>0</v>
      </c>
      <c r="AJ11" s="18">
        <v>0</v>
      </c>
      <c r="AK11" s="18">
        <v>0</v>
      </c>
      <c r="AL11" s="18">
        <v>0</v>
      </c>
      <c r="AM11" s="18">
        <v>0</v>
      </c>
      <c r="AN11" s="18">
        <v>0</v>
      </c>
      <c r="AO11" s="18">
        <v>1</v>
      </c>
      <c r="AP11" s="18">
        <v>0</v>
      </c>
      <c r="AQ11" s="18">
        <v>10</v>
      </c>
      <c r="AR11" s="18">
        <v>0</v>
      </c>
      <c r="AS11" s="18">
        <v>13</v>
      </c>
      <c r="AT11" s="18">
        <v>93</v>
      </c>
      <c r="AU11" s="18">
        <v>0</v>
      </c>
      <c r="AV11" s="18">
        <v>0</v>
      </c>
      <c r="AW11" s="18">
        <v>0</v>
      </c>
      <c r="AX11" s="18">
        <v>0</v>
      </c>
      <c r="AY11" s="18">
        <v>1</v>
      </c>
      <c r="AZ11" s="18">
        <v>0</v>
      </c>
      <c r="BA11" s="18">
        <v>2</v>
      </c>
      <c r="BB11" s="18">
        <v>14</v>
      </c>
      <c r="BC11" s="18">
        <v>0</v>
      </c>
      <c r="BD11" s="18">
        <v>0</v>
      </c>
      <c r="BE11" s="18">
        <v>0</v>
      </c>
      <c r="BF11" s="18">
        <v>0</v>
      </c>
      <c r="BG11" s="18">
        <v>0</v>
      </c>
      <c r="BH11" s="18">
        <v>0</v>
      </c>
      <c r="BI11" s="18">
        <v>0</v>
      </c>
      <c r="BJ11" s="18">
        <v>0</v>
      </c>
      <c r="BK11" s="18">
        <v>0</v>
      </c>
      <c r="BL11" s="18">
        <v>0</v>
      </c>
      <c r="BM11" s="18">
        <v>0</v>
      </c>
      <c r="BN11" s="18">
        <v>0</v>
      </c>
      <c r="BO11" s="18">
        <v>0</v>
      </c>
      <c r="BP11" s="18">
        <v>0</v>
      </c>
      <c r="BQ11" s="18">
        <v>0</v>
      </c>
      <c r="BR11" s="18">
        <v>0</v>
      </c>
      <c r="BS11" s="18">
        <v>2</v>
      </c>
      <c r="BT11" s="18">
        <v>0</v>
      </c>
      <c r="BU11" s="18">
        <v>0</v>
      </c>
      <c r="BV11" s="18">
        <v>13</v>
      </c>
      <c r="BW11" s="18">
        <v>0</v>
      </c>
      <c r="BX11" s="18">
        <v>0</v>
      </c>
      <c r="BY11" s="18">
        <v>2</v>
      </c>
      <c r="BZ11" s="18">
        <v>14</v>
      </c>
      <c r="CA11" s="18">
        <v>45</v>
      </c>
      <c r="CB11" s="18">
        <v>0</v>
      </c>
      <c r="CC11" s="18">
        <v>41</v>
      </c>
      <c r="CD11" s="18">
        <v>187</v>
      </c>
      <c r="CE11" s="18">
        <v>0</v>
      </c>
      <c r="CF11" s="18">
        <v>0</v>
      </c>
      <c r="CG11" s="18">
        <v>0</v>
      </c>
      <c r="CH11" s="18">
        <v>0</v>
      </c>
      <c r="CI11" s="18">
        <v>0</v>
      </c>
      <c r="CJ11" s="18">
        <v>0</v>
      </c>
      <c r="CK11" s="18">
        <v>0</v>
      </c>
      <c r="CL11" s="18">
        <v>0</v>
      </c>
    </row>
    <row r="12" spans="2:90" ht="20.100000000000001" customHeight="1" thickBot="1" x14ac:dyDescent="0.25">
      <c r="B12" s="4" t="s">
        <v>199</v>
      </c>
      <c r="C12" s="19">
        <v>175</v>
      </c>
      <c r="D12" s="19">
        <v>3</v>
      </c>
      <c r="E12" s="19">
        <v>136</v>
      </c>
      <c r="F12" s="19">
        <v>518</v>
      </c>
      <c r="G12" s="19">
        <v>1</v>
      </c>
      <c r="H12" s="19">
        <v>0</v>
      </c>
      <c r="I12" s="19">
        <v>0</v>
      </c>
      <c r="J12" s="19">
        <v>5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3</v>
      </c>
      <c r="T12" s="19">
        <v>3</v>
      </c>
      <c r="U12" s="19">
        <v>4</v>
      </c>
      <c r="V12" s="19">
        <v>3</v>
      </c>
      <c r="W12" s="19">
        <v>50</v>
      </c>
      <c r="X12" s="19">
        <v>0</v>
      </c>
      <c r="Y12" s="19">
        <v>41</v>
      </c>
      <c r="Z12" s="19">
        <v>173</v>
      </c>
      <c r="AA12" s="19">
        <v>0</v>
      </c>
      <c r="AB12" s="19">
        <v>0</v>
      </c>
      <c r="AC12" s="19">
        <v>0</v>
      </c>
      <c r="AD12" s="19">
        <v>0</v>
      </c>
      <c r="AE12" s="19">
        <v>2</v>
      </c>
      <c r="AF12" s="19">
        <v>0</v>
      </c>
      <c r="AG12" s="19">
        <v>3</v>
      </c>
      <c r="AH12" s="19">
        <v>4</v>
      </c>
      <c r="AI12" s="19">
        <v>0</v>
      </c>
      <c r="AJ12" s="19">
        <v>0</v>
      </c>
      <c r="AK12" s="19">
        <v>0</v>
      </c>
      <c r="AL12" s="19">
        <v>0</v>
      </c>
      <c r="AM12" s="19">
        <v>1</v>
      </c>
      <c r="AN12" s="19">
        <v>0</v>
      </c>
      <c r="AO12" s="19">
        <v>2</v>
      </c>
      <c r="AP12" s="19">
        <v>1</v>
      </c>
      <c r="AQ12" s="19">
        <v>28</v>
      </c>
      <c r="AR12" s="19">
        <v>0</v>
      </c>
      <c r="AS12" s="19">
        <v>30</v>
      </c>
      <c r="AT12" s="19">
        <v>76</v>
      </c>
      <c r="AU12" s="19">
        <v>1</v>
      </c>
      <c r="AV12" s="19">
        <v>0</v>
      </c>
      <c r="AW12" s="19">
        <v>1</v>
      </c>
      <c r="AX12" s="19">
        <v>1</v>
      </c>
      <c r="AY12" s="19">
        <v>3</v>
      </c>
      <c r="AZ12" s="19">
        <v>0</v>
      </c>
      <c r="BA12" s="19">
        <v>2</v>
      </c>
      <c r="BB12" s="19">
        <v>7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6</v>
      </c>
      <c r="BT12" s="19">
        <v>0</v>
      </c>
      <c r="BU12" s="19">
        <v>2</v>
      </c>
      <c r="BV12" s="19">
        <v>34</v>
      </c>
      <c r="BW12" s="19">
        <v>8</v>
      </c>
      <c r="BX12" s="19">
        <v>0</v>
      </c>
      <c r="BY12" s="19">
        <v>5</v>
      </c>
      <c r="BZ12" s="19">
        <v>13</v>
      </c>
      <c r="CA12" s="19">
        <v>72</v>
      </c>
      <c r="CB12" s="19">
        <v>0</v>
      </c>
      <c r="CC12" s="19">
        <v>46</v>
      </c>
      <c r="CD12" s="19">
        <v>201</v>
      </c>
      <c r="CE12" s="19">
        <v>0</v>
      </c>
      <c r="CF12" s="19">
        <v>0</v>
      </c>
      <c r="CG12" s="19">
        <v>0</v>
      </c>
      <c r="CH12" s="19">
        <v>0</v>
      </c>
      <c r="CI12" s="19">
        <v>0</v>
      </c>
      <c r="CJ12" s="19">
        <v>0</v>
      </c>
      <c r="CK12" s="19">
        <v>0</v>
      </c>
      <c r="CL12" s="19">
        <v>0</v>
      </c>
    </row>
    <row r="13" spans="2:90" ht="20.100000000000001" customHeight="1" thickBot="1" x14ac:dyDescent="0.25">
      <c r="B13" s="4" t="s">
        <v>200</v>
      </c>
      <c r="C13" s="19">
        <v>81</v>
      </c>
      <c r="D13" s="19">
        <v>0</v>
      </c>
      <c r="E13" s="19">
        <v>52</v>
      </c>
      <c r="F13" s="19">
        <v>208</v>
      </c>
      <c r="G13" s="19">
        <v>1</v>
      </c>
      <c r="H13" s="19">
        <v>0</v>
      </c>
      <c r="I13" s="19">
        <v>1</v>
      </c>
      <c r="J13" s="19">
        <v>2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2</v>
      </c>
      <c r="T13" s="19">
        <v>0</v>
      </c>
      <c r="U13" s="19">
        <v>2</v>
      </c>
      <c r="V13" s="19">
        <v>2</v>
      </c>
      <c r="W13" s="19">
        <v>33</v>
      </c>
      <c r="X13" s="19">
        <v>0</v>
      </c>
      <c r="Y13" s="19">
        <v>21</v>
      </c>
      <c r="Z13" s="19">
        <v>80</v>
      </c>
      <c r="AA13" s="19">
        <v>0</v>
      </c>
      <c r="AB13" s="19">
        <v>0</v>
      </c>
      <c r="AC13" s="19">
        <v>1</v>
      </c>
      <c r="AD13" s="19">
        <v>0</v>
      </c>
      <c r="AE13" s="19">
        <v>1</v>
      </c>
      <c r="AF13" s="19">
        <v>0</v>
      </c>
      <c r="AG13" s="19">
        <v>0</v>
      </c>
      <c r="AH13" s="19">
        <v>2</v>
      </c>
      <c r="AI13" s="19">
        <v>0</v>
      </c>
      <c r="AJ13" s="19">
        <v>0</v>
      </c>
      <c r="AK13" s="19">
        <v>0</v>
      </c>
      <c r="AL13" s="19">
        <v>0</v>
      </c>
      <c r="AM13" s="19">
        <v>2</v>
      </c>
      <c r="AN13" s="19">
        <v>0</v>
      </c>
      <c r="AO13" s="19">
        <v>1</v>
      </c>
      <c r="AP13" s="19">
        <v>1</v>
      </c>
      <c r="AQ13" s="19">
        <v>10</v>
      </c>
      <c r="AR13" s="19">
        <v>0</v>
      </c>
      <c r="AS13" s="19">
        <v>6</v>
      </c>
      <c r="AT13" s="19">
        <v>41</v>
      </c>
      <c r="AU13" s="19">
        <v>0</v>
      </c>
      <c r="AV13" s="19">
        <v>0</v>
      </c>
      <c r="AW13" s="19">
        <v>0</v>
      </c>
      <c r="AX13" s="19">
        <v>0</v>
      </c>
      <c r="AY13" s="19">
        <v>0</v>
      </c>
      <c r="AZ13" s="19">
        <v>0</v>
      </c>
      <c r="BA13" s="19">
        <v>0</v>
      </c>
      <c r="BB13" s="19">
        <v>1</v>
      </c>
      <c r="BC13" s="19">
        <v>0</v>
      </c>
      <c r="BD13" s="19">
        <v>0</v>
      </c>
      <c r="BE13" s="19">
        <v>0</v>
      </c>
      <c r="BF13" s="19">
        <v>0</v>
      </c>
      <c r="BG13" s="19">
        <v>0</v>
      </c>
      <c r="BH13" s="19">
        <v>0</v>
      </c>
      <c r="BI13" s="19">
        <v>0</v>
      </c>
      <c r="BJ13" s="19">
        <v>0</v>
      </c>
      <c r="BK13" s="19">
        <v>0</v>
      </c>
      <c r="BL13" s="19">
        <v>0</v>
      </c>
      <c r="BM13" s="19">
        <v>0</v>
      </c>
      <c r="BN13" s="19">
        <v>0</v>
      </c>
      <c r="BO13" s="19">
        <v>0</v>
      </c>
      <c r="BP13" s="19">
        <v>0</v>
      </c>
      <c r="BQ13" s="19">
        <v>0</v>
      </c>
      <c r="BR13" s="19">
        <v>0</v>
      </c>
      <c r="BS13" s="19">
        <v>2</v>
      </c>
      <c r="BT13" s="19">
        <v>0</v>
      </c>
      <c r="BU13" s="19">
        <v>0</v>
      </c>
      <c r="BV13" s="19">
        <v>4</v>
      </c>
      <c r="BW13" s="19">
        <v>0</v>
      </c>
      <c r="BX13" s="19">
        <v>0</v>
      </c>
      <c r="BY13" s="19">
        <v>0</v>
      </c>
      <c r="BZ13" s="19">
        <v>0</v>
      </c>
      <c r="CA13" s="19">
        <v>30</v>
      </c>
      <c r="CB13" s="19">
        <v>0</v>
      </c>
      <c r="CC13" s="19">
        <v>20</v>
      </c>
      <c r="CD13" s="19">
        <v>75</v>
      </c>
      <c r="CE13" s="19">
        <v>0</v>
      </c>
      <c r="CF13" s="19">
        <v>0</v>
      </c>
      <c r="CG13" s="19">
        <v>0</v>
      </c>
      <c r="CH13" s="19">
        <v>0</v>
      </c>
      <c r="CI13" s="19">
        <v>0</v>
      </c>
      <c r="CJ13" s="19">
        <v>0</v>
      </c>
      <c r="CK13" s="19">
        <v>0</v>
      </c>
      <c r="CL13" s="19">
        <v>0</v>
      </c>
    </row>
    <row r="14" spans="2:90" ht="20.100000000000001" customHeight="1" thickBot="1" x14ac:dyDescent="0.25">
      <c r="B14" s="4" t="s">
        <v>201</v>
      </c>
      <c r="C14" s="19">
        <v>134</v>
      </c>
      <c r="D14" s="19">
        <v>2</v>
      </c>
      <c r="E14" s="19">
        <v>125</v>
      </c>
      <c r="F14" s="19">
        <v>332</v>
      </c>
      <c r="G14" s="19">
        <v>0</v>
      </c>
      <c r="H14" s="19">
        <v>0</v>
      </c>
      <c r="I14" s="19">
        <v>0</v>
      </c>
      <c r="J14" s="19">
        <v>0</v>
      </c>
      <c r="K14" s="19">
        <v>5</v>
      </c>
      <c r="L14" s="19">
        <v>0</v>
      </c>
      <c r="M14" s="19">
        <v>2</v>
      </c>
      <c r="N14" s="19">
        <v>3</v>
      </c>
      <c r="O14" s="19">
        <v>0</v>
      </c>
      <c r="P14" s="19">
        <v>0</v>
      </c>
      <c r="Q14" s="19">
        <v>0</v>
      </c>
      <c r="R14" s="19">
        <v>1</v>
      </c>
      <c r="S14" s="19">
        <v>1</v>
      </c>
      <c r="T14" s="19">
        <v>2</v>
      </c>
      <c r="U14" s="19">
        <v>2</v>
      </c>
      <c r="V14" s="19">
        <v>3</v>
      </c>
      <c r="W14" s="19">
        <v>34</v>
      </c>
      <c r="X14" s="19">
        <v>0</v>
      </c>
      <c r="Y14" s="19">
        <v>56</v>
      </c>
      <c r="Z14" s="19">
        <v>93</v>
      </c>
      <c r="AA14" s="19">
        <v>0</v>
      </c>
      <c r="AB14" s="19">
        <v>0</v>
      </c>
      <c r="AC14" s="19">
        <v>1</v>
      </c>
      <c r="AD14" s="19">
        <v>0</v>
      </c>
      <c r="AE14" s="19">
        <v>5</v>
      </c>
      <c r="AF14" s="19">
        <v>0</v>
      </c>
      <c r="AG14" s="19">
        <v>1</v>
      </c>
      <c r="AH14" s="19">
        <v>9</v>
      </c>
      <c r="AI14" s="19">
        <v>0</v>
      </c>
      <c r="AJ14" s="19">
        <v>0</v>
      </c>
      <c r="AK14" s="19">
        <v>0</v>
      </c>
      <c r="AL14" s="19">
        <v>0</v>
      </c>
      <c r="AM14" s="19">
        <v>1</v>
      </c>
      <c r="AN14" s="19">
        <v>0</v>
      </c>
      <c r="AO14" s="19">
        <v>0</v>
      </c>
      <c r="AP14" s="19">
        <v>4</v>
      </c>
      <c r="AQ14" s="19">
        <v>32</v>
      </c>
      <c r="AR14" s="19">
        <v>0</v>
      </c>
      <c r="AS14" s="19">
        <v>15</v>
      </c>
      <c r="AT14" s="19">
        <v>57</v>
      </c>
      <c r="AU14" s="19">
        <v>0</v>
      </c>
      <c r="AV14" s="19">
        <v>0</v>
      </c>
      <c r="AW14" s="19">
        <v>1</v>
      </c>
      <c r="AX14" s="19">
        <v>1</v>
      </c>
      <c r="AY14" s="19">
        <v>6</v>
      </c>
      <c r="AZ14" s="19">
        <v>0</v>
      </c>
      <c r="BA14" s="19">
        <v>1</v>
      </c>
      <c r="BB14" s="19">
        <v>11</v>
      </c>
      <c r="BC14" s="19">
        <v>0</v>
      </c>
      <c r="BD14" s="19">
        <v>0</v>
      </c>
      <c r="BE14" s="19">
        <v>0</v>
      </c>
      <c r="BF14" s="19">
        <v>0</v>
      </c>
      <c r="BG14" s="19">
        <v>0</v>
      </c>
      <c r="BH14" s="19">
        <v>0</v>
      </c>
      <c r="BI14" s="19">
        <v>0</v>
      </c>
      <c r="BJ14" s="19">
        <v>0</v>
      </c>
      <c r="BK14" s="19">
        <v>0</v>
      </c>
      <c r="BL14" s="19">
        <v>0</v>
      </c>
      <c r="BM14" s="19">
        <v>0</v>
      </c>
      <c r="BN14" s="19">
        <v>0</v>
      </c>
      <c r="BO14" s="19">
        <v>0</v>
      </c>
      <c r="BP14" s="19">
        <v>0</v>
      </c>
      <c r="BQ14" s="19">
        <v>0</v>
      </c>
      <c r="BR14" s="19">
        <v>0</v>
      </c>
      <c r="BS14" s="19">
        <v>8</v>
      </c>
      <c r="BT14" s="19">
        <v>0</v>
      </c>
      <c r="BU14" s="19">
        <v>6</v>
      </c>
      <c r="BV14" s="19">
        <v>32</v>
      </c>
      <c r="BW14" s="19">
        <v>1</v>
      </c>
      <c r="BX14" s="19">
        <v>0</v>
      </c>
      <c r="BY14" s="19">
        <v>6</v>
      </c>
      <c r="BZ14" s="19">
        <v>5</v>
      </c>
      <c r="CA14" s="19">
        <v>41</v>
      </c>
      <c r="CB14" s="19">
        <v>0</v>
      </c>
      <c r="CC14" s="19">
        <v>34</v>
      </c>
      <c r="CD14" s="19">
        <v>113</v>
      </c>
      <c r="CE14" s="19">
        <v>0</v>
      </c>
      <c r="CF14" s="19">
        <v>0</v>
      </c>
      <c r="CG14" s="19">
        <v>0</v>
      </c>
      <c r="CH14" s="19">
        <v>0</v>
      </c>
      <c r="CI14" s="19">
        <v>0</v>
      </c>
      <c r="CJ14" s="19">
        <v>0</v>
      </c>
      <c r="CK14" s="19">
        <v>0</v>
      </c>
      <c r="CL14" s="19">
        <v>0</v>
      </c>
    </row>
    <row r="15" spans="2:90" ht="20.100000000000001" customHeight="1" thickBot="1" x14ac:dyDescent="0.25">
      <c r="B15" s="4" t="s">
        <v>202</v>
      </c>
      <c r="C15" s="19">
        <v>64</v>
      </c>
      <c r="D15" s="19">
        <v>0</v>
      </c>
      <c r="E15" s="19">
        <v>44</v>
      </c>
      <c r="F15" s="19">
        <v>294</v>
      </c>
      <c r="G15" s="19">
        <v>1</v>
      </c>
      <c r="H15" s="19">
        <v>0</v>
      </c>
      <c r="I15" s="19">
        <v>1</v>
      </c>
      <c r="J15" s="19">
        <v>3</v>
      </c>
      <c r="K15" s="19">
        <v>0</v>
      </c>
      <c r="L15" s="19">
        <v>0</v>
      </c>
      <c r="M15" s="19">
        <v>0</v>
      </c>
      <c r="N15" s="19">
        <v>1</v>
      </c>
      <c r="O15" s="19">
        <v>0</v>
      </c>
      <c r="P15" s="19">
        <v>0</v>
      </c>
      <c r="Q15" s="19">
        <v>0</v>
      </c>
      <c r="R15" s="19">
        <v>1</v>
      </c>
      <c r="S15" s="19">
        <v>0</v>
      </c>
      <c r="T15" s="19">
        <v>0</v>
      </c>
      <c r="U15" s="19">
        <v>0</v>
      </c>
      <c r="V15" s="19">
        <v>1</v>
      </c>
      <c r="W15" s="19">
        <v>19</v>
      </c>
      <c r="X15" s="19">
        <v>0</v>
      </c>
      <c r="Y15" s="19">
        <v>13</v>
      </c>
      <c r="Z15" s="19">
        <v>93</v>
      </c>
      <c r="AA15" s="19">
        <v>0</v>
      </c>
      <c r="AB15" s="19">
        <v>0</v>
      </c>
      <c r="AC15" s="19">
        <v>0</v>
      </c>
      <c r="AD15" s="19">
        <v>2</v>
      </c>
      <c r="AE15" s="19">
        <v>1</v>
      </c>
      <c r="AF15" s="19">
        <v>0</v>
      </c>
      <c r="AG15" s="19">
        <v>0</v>
      </c>
      <c r="AH15" s="19">
        <v>3</v>
      </c>
      <c r="AI15" s="19">
        <v>0</v>
      </c>
      <c r="AJ15" s="19">
        <v>0</v>
      </c>
      <c r="AK15" s="19">
        <v>0</v>
      </c>
      <c r="AL15" s="19">
        <v>0</v>
      </c>
      <c r="AM15" s="19">
        <v>0</v>
      </c>
      <c r="AN15" s="19">
        <v>0</v>
      </c>
      <c r="AO15" s="19">
        <v>0</v>
      </c>
      <c r="AP15" s="19">
        <v>0</v>
      </c>
      <c r="AQ15" s="19">
        <v>10</v>
      </c>
      <c r="AR15" s="19">
        <v>0</v>
      </c>
      <c r="AS15" s="19">
        <v>4</v>
      </c>
      <c r="AT15" s="19">
        <v>32</v>
      </c>
      <c r="AU15" s="19">
        <v>0</v>
      </c>
      <c r="AV15" s="19">
        <v>0</v>
      </c>
      <c r="AW15" s="19">
        <v>0</v>
      </c>
      <c r="AX15" s="19">
        <v>0</v>
      </c>
      <c r="AY15" s="19">
        <v>2</v>
      </c>
      <c r="AZ15" s="19">
        <v>0</v>
      </c>
      <c r="BA15" s="19">
        <v>0</v>
      </c>
      <c r="BB15" s="19">
        <v>2</v>
      </c>
      <c r="BC15" s="19">
        <v>0</v>
      </c>
      <c r="BD15" s="19">
        <v>0</v>
      </c>
      <c r="BE15" s="19">
        <v>0</v>
      </c>
      <c r="BF15" s="19">
        <v>0</v>
      </c>
      <c r="BG15" s="19">
        <v>0</v>
      </c>
      <c r="BH15" s="19">
        <v>0</v>
      </c>
      <c r="BI15" s="19">
        <v>0</v>
      </c>
      <c r="BJ15" s="19">
        <v>0</v>
      </c>
      <c r="BK15" s="19">
        <v>0</v>
      </c>
      <c r="BL15" s="19">
        <v>0</v>
      </c>
      <c r="BM15" s="19">
        <v>0</v>
      </c>
      <c r="BN15" s="19">
        <v>0</v>
      </c>
      <c r="BO15" s="19">
        <v>0</v>
      </c>
      <c r="BP15" s="19">
        <v>0</v>
      </c>
      <c r="BQ15" s="19">
        <v>0</v>
      </c>
      <c r="BR15" s="19">
        <v>0</v>
      </c>
      <c r="BS15" s="19">
        <v>2</v>
      </c>
      <c r="BT15" s="19">
        <v>0</v>
      </c>
      <c r="BU15" s="19">
        <v>1</v>
      </c>
      <c r="BV15" s="19">
        <v>8</v>
      </c>
      <c r="BW15" s="19">
        <v>2</v>
      </c>
      <c r="BX15" s="19">
        <v>0</v>
      </c>
      <c r="BY15" s="19">
        <v>0</v>
      </c>
      <c r="BZ15" s="19">
        <v>8</v>
      </c>
      <c r="CA15" s="19">
        <v>27</v>
      </c>
      <c r="CB15" s="19">
        <v>0</v>
      </c>
      <c r="CC15" s="19">
        <v>25</v>
      </c>
      <c r="CD15" s="19">
        <v>140</v>
      </c>
      <c r="CE15" s="19">
        <v>0</v>
      </c>
      <c r="CF15" s="19">
        <v>0</v>
      </c>
      <c r="CG15" s="19">
        <v>0</v>
      </c>
      <c r="CH15" s="19">
        <v>0</v>
      </c>
      <c r="CI15" s="19">
        <v>0</v>
      </c>
      <c r="CJ15" s="19">
        <v>0</v>
      </c>
      <c r="CK15" s="19">
        <v>0</v>
      </c>
      <c r="CL15" s="19">
        <v>0</v>
      </c>
    </row>
    <row r="16" spans="2:90" ht="20.100000000000001" customHeight="1" thickBot="1" x14ac:dyDescent="0.25">
      <c r="B16" s="4" t="s">
        <v>203</v>
      </c>
      <c r="C16" s="19">
        <v>80</v>
      </c>
      <c r="D16" s="19">
        <v>2</v>
      </c>
      <c r="E16" s="19">
        <v>51</v>
      </c>
      <c r="F16" s="19">
        <v>193</v>
      </c>
      <c r="G16" s="19">
        <v>0</v>
      </c>
      <c r="H16" s="19">
        <v>0</v>
      </c>
      <c r="I16" s="19">
        <v>0</v>
      </c>
      <c r="J16" s="19">
        <v>0</v>
      </c>
      <c r="K16" s="19">
        <v>3</v>
      </c>
      <c r="L16" s="19">
        <v>0</v>
      </c>
      <c r="M16" s="19">
        <v>3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4</v>
      </c>
      <c r="T16" s="19">
        <v>1</v>
      </c>
      <c r="U16" s="19">
        <v>1</v>
      </c>
      <c r="V16" s="19">
        <v>6</v>
      </c>
      <c r="W16" s="19">
        <v>27</v>
      </c>
      <c r="X16" s="19">
        <v>0</v>
      </c>
      <c r="Y16" s="19">
        <v>13</v>
      </c>
      <c r="Z16" s="19">
        <v>58</v>
      </c>
      <c r="AA16" s="19">
        <v>0</v>
      </c>
      <c r="AB16" s="19">
        <v>0</v>
      </c>
      <c r="AC16" s="19">
        <v>0</v>
      </c>
      <c r="AD16" s="19">
        <v>0</v>
      </c>
      <c r="AE16" s="19">
        <v>4</v>
      </c>
      <c r="AF16" s="19">
        <v>0</v>
      </c>
      <c r="AG16" s="19">
        <v>4</v>
      </c>
      <c r="AH16" s="19">
        <v>2</v>
      </c>
      <c r="AI16" s="19">
        <v>0</v>
      </c>
      <c r="AJ16" s="19">
        <v>0</v>
      </c>
      <c r="AK16" s="19">
        <v>0</v>
      </c>
      <c r="AL16" s="19">
        <v>0</v>
      </c>
      <c r="AM16" s="19">
        <v>4</v>
      </c>
      <c r="AN16" s="19">
        <v>1</v>
      </c>
      <c r="AO16" s="19">
        <v>3</v>
      </c>
      <c r="AP16" s="19">
        <v>5</v>
      </c>
      <c r="AQ16" s="19">
        <v>11</v>
      </c>
      <c r="AR16" s="19">
        <v>0</v>
      </c>
      <c r="AS16" s="19">
        <v>3</v>
      </c>
      <c r="AT16" s="19">
        <v>38</v>
      </c>
      <c r="AU16" s="19">
        <v>0</v>
      </c>
      <c r="AV16" s="19">
        <v>0</v>
      </c>
      <c r="AW16" s="19">
        <v>0</v>
      </c>
      <c r="AX16" s="19">
        <v>0</v>
      </c>
      <c r="AY16" s="19">
        <v>0</v>
      </c>
      <c r="AZ16" s="19">
        <v>0</v>
      </c>
      <c r="BA16" s="19">
        <v>2</v>
      </c>
      <c r="BB16" s="19">
        <v>2</v>
      </c>
      <c r="BC16" s="19">
        <v>0</v>
      </c>
      <c r="BD16" s="19">
        <v>0</v>
      </c>
      <c r="BE16" s="19">
        <v>0</v>
      </c>
      <c r="BF16" s="19">
        <v>0</v>
      </c>
      <c r="BG16" s="19">
        <v>0</v>
      </c>
      <c r="BH16" s="19">
        <v>0</v>
      </c>
      <c r="BI16" s="19">
        <v>0</v>
      </c>
      <c r="BJ16" s="19">
        <v>0</v>
      </c>
      <c r="BK16" s="19">
        <v>0</v>
      </c>
      <c r="BL16" s="19">
        <v>0</v>
      </c>
      <c r="BM16" s="19">
        <v>0</v>
      </c>
      <c r="BN16" s="19">
        <v>1</v>
      </c>
      <c r="BO16" s="19">
        <v>0</v>
      </c>
      <c r="BP16" s="19">
        <v>0</v>
      </c>
      <c r="BQ16" s="19">
        <v>0</v>
      </c>
      <c r="BR16" s="19">
        <v>0</v>
      </c>
      <c r="BS16" s="19">
        <v>6</v>
      </c>
      <c r="BT16" s="19">
        <v>0</v>
      </c>
      <c r="BU16" s="19">
        <v>2</v>
      </c>
      <c r="BV16" s="19">
        <v>29</v>
      </c>
      <c r="BW16" s="19">
        <v>0</v>
      </c>
      <c r="BX16" s="19">
        <v>0</v>
      </c>
      <c r="BY16" s="19">
        <v>1</v>
      </c>
      <c r="BZ16" s="19">
        <v>3</v>
      </c>
      <c r="CA16" s="19">
        <v>21</v>
      </c>
      <c r="CB16" s="19">
        <v>0</v>
      </c>
      <c r="CC16" s="19">
        <v>19</v>
      </c>
      <c r="CD16" s="19">
        <v>49</v>
      </c>
      <c r="CE16" s="19">
        <v>0</v>
      </c>
      <c r="CF16" s="19">
        <v>0</v>
      </c>
      <c r="CG16" s="19">
        <v>0</v>
      </c>
      <c r="CH16" s="19">
        <v>0</v>
      </c>
      <c r="CI16" s="19">
        <v>0</v>
      </c>
      <c r="CJ16" s="19">
        <v>0</v>
      </c>
      <c r="CK16" s="19">
        <v>0</v>
      </c>
      <c r="CL16" s="19">
        <v>0</v>
      </c>
    </row>
    <row r="17" spans="2:90" ht="20.100000000000001" customHeight="1" thickBot="1" x14ac:dyDescent="0.25">
      <c r="B17" s="4" t="s">
        <v>204</v>
      </c>
      <c r="C17" s="19">
        <v>218</v>
      </c>
      <c r="D17" s="19">
        <v>3</v>
      </c>
      <c r="E17" s="19">
        <v>166</v>
      </c>
      <c r="F17" s="19">
        <v>588</v>
      </c>
      <c r="G17" s="19">
        <v>2</v>
      </c>
      <c r="H17" s="19">
        <v>0</v>
      </c>
      <c r="I17" s="19">
        <v>0</v>
      </c>
      <c r="J17" s="19">
        <v>6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4</v>
      </c>
      <c r="T17" s="19">
        <v>2</v>
      </c>
      <c r="U17" s="19">
        <v>6</v>
      </c>
      <c r="V17" s="19">
        <v>6</v>
      </c>
      <c r="W17" s="19">
        <v>59</v>
      </c>
      <c r="X17" s="19">
        <v>0</v>
      </c>
      <c r="Y17" s="19">
        <v>45</v>
      </c>
      <c r="Z17" s="19">
        <v>159</v>
      </c>
      <c r="AA17" s="19">
        <v>0</v>
      </c>
      <c r="AB17" s="19">
        <v>0</v>
      </c>
      <c r="AC17" s="19">
        <v>0</v>
      </c>
      <c r="AD17" s="19">
        <v>0</v>
      </c>
      <c r="AE17" s="19">
        <v>2</v>
      </c>
      <c r="AF17" s="19">
        <v>0</v>
      </c>
      <c r="AG17" s="19">
        <v>1</v>
      </c>
      <c r="AH17" s="19">
        <v>6</v>
      </c>
      <c r="AI17" s="19">
        <v>0</v>
      </c>
      <c r="AJ17" s="19">
        <v>0</v>
      </c>
      <c r="AK17" s="19">
        <v>0</v>
      </c>
      <c r="AL17" s="19">
        <v>0</v>
      </c>
      <c r="AM17" s="19">
        <v>4</v>
      </c>
      <c r="AN17" s="19">
        <v>0</v>
      </c>
      <c r="AO17" s="19">
        <v>4</v>
      </c>
      <c r="AP17" s="19">
        <v>8</v>
      </c>
      <c r="AQ17" s="19">
        <v>46</v>
      </c>
      <c r="AR17" s="19">
        <v>0</v>
      </c>
      <c r="AS17" s="19">
        <v>24</v>
      </c>
      <c r="AT17" s="19">
        <v>151</v>
      </c>
      <c r="AU17" s="19">
        <v>0</v>
      </c>
      <c r="AV17" s="19">
        <v>0</v>
      </c>
      <c r="AW17" s="19">
        <v>0</v>
      </c>
      <c r="AX17" s="19">
        <v>4</v>
      </c>
      <c r="AY17" s="19">
        <v>17</v>
      </c>
      <c r="AZ17" s="19">
        <v>0</v>
      </c>
      <c r="BA17" s="19">
        <v>11</v>
      </c>
      <c r="BB17" s="19">
        <v>21</v>
      </c>
      <c r="BC17" s="19">
        <v>0</v>
      </c>
      <c r="BD17" s="19">
        <v>0</v>
      </c>
      <c r="BE17" s="19">
        <v>0</v>
      </c>
      <c r="BF17" s="19">
        <v>0</v>
      </c>
      <c r="BG17" s="19">
        <v>0</v>
      </c>
      <c r="BH17" s="19">
        <v>0</v>
      </c>
      <c r="BI17" s="19">
        <v>0</v>
      </c>
      <c r="BJ17" s="19">
        <v>0</v>
      </c>
      <c r="BK17" s="19">
        <v>1</v>
      </c>
      <c r="BL17" s="19">
        <v>0</v>
      </c>
      <c r="BM17" s="19">
        <v>0</v>
      </c>
      <c r="BN17" s="19">
        <v>3</v>
      </c>
      <c r="BO17" s="19">
        <v>0</v>
      </c>
      <c r="BP17" s="19">
        <v>0</v>
      </c>
      <c r="BQ17" s="19">
        <v>0</v>
      </c>
      <c r="BR17" s="19">
        <v>0</v>
      </c>
      <c r="BS17" s="19">
        <v>12</v>
      </c>
      <c r="BT17" s="19">
        <v>0</v>
      </c>
      <c r="BU17" s="19">
        <v>8</v>
      </c>
      <c r="BV17" s="19">
        <v>32</v>
      </c>
      <c r="BW17" s="19">
        <v>3</v>
      </c>
      <c r="BX17" s="19">
        <v>1</v>
      </c>
      <c r="BY17" s="19">
        <v>5</v>
      </c>
      <c r="BZ17" s="19">
        <v>8</v>
      </c>
      <c r="CA17" s="19">
        <v>68</v>
      </c>
      <c r="CB17" s="19">
        <v>0</v>
      </c>
      <c r="CC17" s="19">
        <v>62</v>
      </c>
      <c r="CD17" s="19">
        <v>184</v>
      </c>
      <c r="CE17" s="19">
        <v>0</v>
      </c>
      <c r="CF17" s="19">
        <v>0</v>
      </c>
      <c r="CG17" s="19">
        <v>0</v>
      </c>
      <c r="CH17" s="19">
        <v>0</v>
      </c>
      <c r="CI17" s="19">
        <v>0</v>
      </c>
      <c r="CJ17" s="19">
        <v>0</v>
      </c>
      <c r="CK17" s="19">
        <v>0</v>
      </c>
      <c r="CL17" s="19">
        <v>0</v>
      </c>
    </row>
    <row r="18" spans="2:90" ht="20.100000000000001" customHeight="1" thickBot="1" x14ac:dyDescent="0.25">
      <c r="B18" s="4" t="s">
        <v>205</v>
      </c>
      <c r="C18" s="19">
        <v>225</v>
      </c>
      <c r="D18" s="19">
        <v>2</v>
      </c>
      <c r="E18" s="19">
        <v>170</v>
      </c>
      <c r="F18" s="19">
        <v>582</v>
      </c>
      <c r="G18" s="19">
        <v>2</v>
      </c>
      <c r="H18" s="19">
        <v>0</v>
      </c>
      <c r="I18" s="19">
        <v>4</v>
      </c>
      <c r="J18" s="19">
        <v>1</v>
      </c>
      <c r="K18" s="19">
        <v>1</v>
      </c>
      <c r="L18" s="19">
        <v>0</v>
      </c>
      <c r="M18" s="19">
        <v>1</v>
      </c>
      <c r="N18" s="19">
        <v>1</v>
      </c>
      <c r="O18" s="19">
        <v>0</v>
      </c>
      <c r="P18" s="19">
        <v>0</v>
      </c>
      <c r="Q18" s="19">
        <v>0</v>
      </c>
      <c r="R18" s="19">
        <v>0</v>
      </c>
      <c r="S18" s="19">
        <v>5</v>
      </c>
      <c r="T18" s="19">
        <v>0</v>
      </c>
      <c r="U18" s="19">
        <v>1</v>
      </c>
      <c r="V18" s="19">
        <v>5</v>
      </c>
      <c r="W18" s="19">
        <v>81</v>
      </c>
      <c r="X18" s="19">
        <v>0</v>
      </c>
      <c r="Y18" s="19">
        <v>52</v>
      </c>
      <c r="Z18" s="19">
        <v>206</v>
      </c>
      <c r="AA18" s="19">
        <v>0</v>
      </c>
      <c r="AB18" s="19">
        <v>0</v>
      </c>
      <c r="AC18" s="19">
        <v>0</v>
      </c>
      <c r="AD18" s="19">
        <v>0</v>
      </c>
      <c r="AE18" s="19">
        <v>3</v>
      </c>
      <c r="AF18" s="19">
        <v>0</v>
      </c>
      <c r="AG18" s="19">
        <v>1</v>
      </c>
      <c r="AH18" s="19">
        <v>4</v>
      </c>
      <c r="AI18" s="19">
        <v>0</v>
      </c>
      <c r="AJ18" s="19">
        <v>0</v>
      </c>
      <c r="AK18" s="19">
        <v>0</v>
      </c>
      <c r="AL18" s="19">
        <v>0</v>
      </c>
      <c r="AM18" s="19">
        <v>3</v>
      </c>
      <c r="AN18" s="19">
        <v>1</v>
      </c>
      <c r="AO18" s="19">
        <v>4</v>
      </c>
      <c r="AP18" s="19">
        <v>2</v>
      </c>
      <c r="AQ18" s="19">
        <v>28</v>
      </c>
      <c r="AR18" s="19">
        <v>0</v>
      </c>
      <c r="AS18" s="19">
        <v>30</v>
      </c>
      <c r="AT18" s="19">
        <v>67</v>
      </c>
      <c r="AU18" s="19">
        <v>2</v>
      </c>
      <c r="AV18" s="19">
        <v>0</v>
      </c>
      <c r="AW18" s="19">
        <v>3</v>
      </c>
      <c r="AX18" s="19">
        <v>3</v>
      </c>
      <c r="AY18" s="19">
        <v>1</v>
      </c>
      <c r="AZ18" s="19">
        <v>0</v>
      </c>
      <c r="BA18" s="19">
        <v>2</v>
      </c>
      <c r="BB18" s="19">
        <v>3</v>
      </c>
      <c r="BC18" s="19">
        <v>0</v>
      </c>
      <c r="BD18" s="19">
        <v>0</v>
      </c>
      <c r="BE18" s="19">
        <v>0</v>
      </c>
      <c r="BF18" s="19">
        <v>0</v>
      </c>
      <c r="BG18" s="19">
        <v>0</v>
      </c>
      <c r="BH18" s="19">
        <v>0</v>
      </c>
      <c r="BI18" s="19">
        <v>0</v>
      </c>
      <c r="BJ18" s="19">
        <v>0</v>
      </c>
      <c r="BK18" s="19">
        <v>1</v>
      </c>
      <c r="BL18" s="19">
        <v>0</v>
      </c>
      <c r="BM18" s="19">
        <v>1</v>
      </c>
      <c r="BN18" s="19">
        <v>3</v>
      </c>
      <c r="BO18" s="19">
        <v>0</v>
      </c>
      <c r="BP18" s="19">
        <v>0</v>
      </c>
      <c r="BQ18" s="19">
        <v>0</v>
      </c>
      <c r="BR18" s="19">
        <v>0</v>
      </c>
      <c r="BS18" s="19">
        <v>11</v>
      </c>
      <c r="BT18" s="19">
        <v>0</v>
      </c>
      <c r="BU18" s="19">
        <v>7</v>
      </c>
      <c r="BV18" s="19">
        <v>34</v>
      </c>
      <c r="BW18" s="19">
        <v>1</v>
      </c>
      <c r="BX18" s="19">
        <v>1</v>
      </c>
      <c r="BY18" s="19">
        <v>2</v>
      </c>
      <c r="BZ18" s="19">
        <v>3</v>
      </c>
      <c r="CA18" s="19">
        <v>86</v>
      </c>
      <c r="CB18" s="19">
        <v>0</v>
      </c>
      <c r="CC18" s="19">
        <v>62</v>
      </c>
      <c r="CD18" s="19">
        <v>250</v>
      </c>
      <c r="CE18" s="19">
        <v>0</v>
      </c>
      <c r="CF18" s="19">
        <v>0</v>
      </c>
      <c r="CG18" s="19">
        <v>0</v>
      </c>
      <c r="CH18" s="19">
        <v>0</v>
      </c>
      <c r="CI18" s="19">
        <v>0</v>
      </c>
      <c r="CJ18" s="19">
        <v>0</v>
      </c>
      <c r="CK18" s="19">
        <v>0</v>
      </c>
      <c r="CL18" s="19">
        <v>0</v>
      </c>
    </row>
    <row r="19" spans="2:90" ht="20.100000000000001" customHeight="1" thickBot="1" x14ac:dyDescent="0.25">
      <c r="B19" s="4" t="s">
        <v>206</v>
      </c>
      <c r="C19" s="19">
        <v>16</v>
      </c>
      <c r="D19" s="19">
        <v>0</v>
      </c>
      <c r="E19" s="19">
        <v>23</v>
      </c>
      <c r="F19" s="19">
        <v>72</v>
      </c>
      <c r="G19" s="19">
        <v>1</v>
      </c>
      <c r="H19" s="19">
        <v>0</v>
      </c>
      <c r="I19" s="19">
        <v>0</v>
      </c>
      <c r="J19" s="19">
        <v>1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4</v>
      </c>
      <c r="T19" s="19">
        <v>0</v>
      </c>
      <c r="U19" s="19">
        <v>4</v>
      </c>
      <c r="V19" s="19">
        <v>6</v>
      </c>
      <c r="W19" s="19">
        <v>5</v>
      </c>
      <c r="X19" s="19">
        <v>0</v>
      </c>
      <c r="Y19" s="19">
        <v>6</v>
      </c>
      <c r="Z19" s="19">
        <v>25</v>
      </c>
      <c r="AA19" s="19">
        <v>0</v>
      </c>
      <c r="AB19" s="19">
        <v>0</v>
      </c>
      <c r="AC19" s="19">
        <v>0</v>
      </c>
      <c r="AD19" s="19">
        <v>0</v>
      </c>
      <c r="AE19" s="19">
        <v>0</v>
      </c>
      <c r="AF19" s="19">
        <v>0</v>
      </c>
      <c r="AG19" s="19">
        <v>1</v>
      </c>
      <c r="AH19" s="19">
        <v>0</v>
      </c>
      <c r="AI19" s="19">
        <v>0</v>
      </c>
      <c r="AJ19" s="19">
        <v>0</v>
      </c>
      <c r="AK19" s="19">
        <v>0</v>
      </c>
      <c r="AL19" s="19">
        <v>0</v>
      </c>
      <c r="AM19" s="19">
        <v>0</v>
      </c>
      <c r="AN19" s="19">
        <v>0</v>
      </c>
      <c r="AO19" s="19">
        <v>0</v>
      </c>
      <c r="AP19" s="19">
        <v>0</v>
      </c>
      <c r="AQ19" s="19">
        <v>2</v>
      </c>
      <c r="AR19" s="19">
        <v>0</v>
      </c>
      <c r="AS19" s="19">
        <v>1</v>
      </c>
      <c r="AT19" s="19">
        <v>19</v>
      </c>
      <c r="AU19" s="19">
        <v>0</v>
      </c>
      <c r="AV19" s="19">
        <v>0</v>
      </c>
      <c r="AW19" s="19">
        <v>0</v>
      </c>
      <c r="AX19" s="19">
        <v>0</v>
      </c>
      <c r="AY19" s="19">
        <v>0</v>
      </c>
      <c r="AZ19" s="19">
        <v>0</v>
      </c>
      <c r="BA19" s="19">
        <v>0</v>
      </c>
      <c r="BB19" s="19">
        <v>0</v>
      </c>
      <c r="BC19" s="19">
        <v>0</v>
      </c>
      <c r="BD19" s="19">
        <v>0</v>
      </c>
      <c r="BE19" s="19">
        <v>0</v>
      </c>
      <c r="BF19" s="19">
        <v>0</v>
      </c>
      <c r="BG19" s="19">
        <v>0</v>
      </c>
      <c r="BH19" s="19">
        <v>0</v>
      </c>
      <c r="BI19" s="19">
        <v>0</v>
      </c>
      <c r="BJ19" s="19">
        <v>0</v>
      </c>
      <c r="BK19" s="19">
        <v>0</v>
      </c>
      <c r="BL19" s="19">
        <v>0</v>
      </c>
      <c r="BM19" s="19">
        <v>0</v>
      </c>
      <c r="BN19" s="19">
        <v>0</v>
      </c>
      <c r="BO19" s="19">
        <v>0</v>
      </c>
      <c r="BP19" s="19">
        <v>0</v>
      </c>
      <c r="BQ19" s="19">
        <v>0</v>
      </c>
      <c r="BR19" s="19">
        <v>0</v>
      </c>
      <c r="BS19" s="19">
        <v>0</v>
      </c>
      <c r="BT19" s="19">
        <v>0</v>
      </c>
      <c r="BU19" s="19">
        <v>1</v>
      </c>
      <c r="BV19" s="19">
        <v>0</v>
      </c>
      <c r="BW19" s="19">
        <v>0</v>
      </c>
      <c r="BX19" s="19">
        <v>0</v>
      </c>
      <c r="BY19" s="19">
        <v>2</v>
      </c>
      <c r="BZ19" s="19">
        <v>0</v>
      </c>
      <c r="CA19" s="19">
        <v>4</v>
      </c>
      <c r="CB19" s="19">
        <v>0</v>
      </c>
      <c r="CC19" s="19">
        <v>8</v>
      </c>
      <c r="CD19" s="19">
        <v>21</v>
      </c>
      <c r="CE19" s="19">
        <v>0</v>
      </c>
      <c r="CF19" s="19">
        <v>0</v>
      </c>
      <c r="CG19" s="19">
        <v>0</v>
      </c>
      <c r="CH19" s="19">
        <v>0</v>
      </c>
      <c r="CI19" s="19">
        <v>0</v>
      </c>
      <c r="CJ19" s="19">
        <v>0</v>
      </c>
      <c r="CK19" s="19">
        <v>0</v>
      </c>
      <c r="CL19" s="19">
        <v>0</v>
      </c>
    </row>
    <row r="20" spans="2:90" ht="20.100000000000001" customHeight="1" thickBot="1" x14ac:dyDescent="0.25">
      <c r="B20" s="4" t="s">
        <v>207</v>
      </c>
      <c r="C20" s="19">
        <v>5</v>
      </c>
      <c r="D20" s="19">
        <v>0</v>
      </c>
      <c r="E20" s="19">
        <v>4</v>
      </c>
      <c r="F20" s="19">
        <v>7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1</v>
      </c>
      <c r="T20" s="19">
        <v>0</v>
      </c>
      <c r="U20" s="19">
        <v>0</v>
      </c>
      <c r="V20" s="19">
        <v>1</v>
      </c>
      <c r="W20" s="19">
        <v>1</v>
      </c>
      <c r="X20" s="19">
        <v>0</v>
      </c>
      <c r="Y20" s="19">
        <v>1</v>
      </c>
      <c r="Z20" s="19">
        <v>2</v>
      </c>
      <c r="AA20" s="19">
        <v>0</v>
      </c>
      <c r="AB20" s="19">
        <v>0</v>
      </c>
      <c r="AC20" s="19">
        <v>0</v>
      </c>
      <c r="AD20" s="19">
        <v>0</v>
      </c>
      <c r="AE20" s="19">
        <v>1</v>
      </c>
      <c r="AF20" s="19">
        <v>0</v>
      </c>
      <c r="AG20" s="19">
        <v>0</v>
      </c>
      <c r="AH20" s="19">
        <v>1</v>
      </c>
      <c r="AI20" s="19">
        <v>0</v>
      </c>
      <c r="AJ20" s="19">
        <v>0</v>
      </c>
      <c r="AK20" s="19">
        <v>0</v>
      </c>
      <c r="AL20" s="19">
        <v>0</v>
      </c>
      <c r="AM20" s="19">
        <v>0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1</v>
      </c>
      <c r="AT20" s="19">
        <v>2</v>
      </c>
      <c r="AU20" s="19">
        <v>0</v>
      </c>
      <c r="AV20" s="19">
        <v>0</v>
      </c>
      <c r="AW20" s="19">
        <v>0</v>
      </c>
      <c r="AX20" s="19">
        <v>0</v>
      </c>
      <c r="AY20" s="19">
        <v>0</v>
      </c>
      <c r="AZ20" s="19">
        <v>0</v>
      </c>
      <c r="BA20" s="19">
        <v>0</v>
      </c>
      <c r="BB20" s="19">
        <v>0</v>
      </c>
      <c r="BC20" s="19">
        <v>0</v>
      </c>
      <c r="BD20" s="19">
        <v>0</v>
      </c>
      <c r="BE20" s="19">
        <v>0</v>
      </c>
      <c r="BF20" s="19">
        <v>0</v>
      </c>
      <c r="BG20" s="19">
        <v>0</v>
      </c>
      <c r="BH20" s="19">
        <v>0</v>
      </c>
      <c r="BI20" s="19">
        <v>0</v>
      </c>
      <c r="BJ20" s="19">
        <v>0</v>
      </c>
      <c r="BK20" s="19">
        <v>1</v>
      </c>
      <c r="BL20" s="19">
        <v>0</v>
      </c>
      <c r="BM20" s="19">
        <v>1</v>
      </c>
      <c r="BN20" s="19">
        <v>0</v>
      </c>
      <c r="BO20" s="19">
        <v>0</v>
      </c>
      <c r="BP20" s="19">
        <v>0</v>
      </c>
      <c r="BQ20" s="19">
        <v>0</v>
      </c>
      <c r="BR20" s="19">
        <v>0</v>
      </c>
      <c r="BS20" s="19">
        <v>0</v>
      </c>
      <c r="BT20" s="19">
        <v>0</v>
      </c>
      <c r="BU20" s="19">
        <v>0</v>
      </c>
      <c r="BV20" s="19">
        <v>0</v>
      </c>
      <c r="BW20" s="19">
        <v>0</v>
      </c>
      <c r="BX20" s="19">
        <v>0</v>
      </c>
      <c r="BY20" s="19">
        <v>0</v>
      </c>
      <c r="BZ20" s="19">
        <v>0</v>
      </c>
      <c r="CA20" s="19">
        <v>1</v>
      </c>
      <c r="CB20" s="19">
        <v>0</v>
      </c>
      <c r="CC20" s="19">
        <v>1</v>
      </c>
      <c r="CD20" s="19">
        <v>1</v>
      </c>
      <c r="CE20" s="19">
        <v>0</v>
      </c>
      <c r="CF20" s="19">
        <v>0</v>
      </c>
      <c r="CG20" s="19">
        <v>0</v>
      </c>
      <c r="CH20" s="19">
        <v>0</v>
      </c>
      <c r="CI20" s="19">
        <v>0</v>
      </c>
      <c r="CJ20" s="19">
        <v>0</v>
      </c>
      <c r="CK20" s="19">
        <v>0</v>
      </c>
      <c r="CL20" s="19">
        <v>0</v>
      </c>
    </row>
    <row r="21" spans="2:90" ht="20.100000000000001" customHeight="1" thickBot="1" x14ac:dyDescent="0.25">
      <c r="B21" s="4" t="s">
        <v>208</v>
      </c>
      <c r="C21" s="19">
        <v>108</v>
      </c>
      <c r="D21" s="19">
        <v>6</v>
      </c>
      <c r="E21" s="19">
        <v>83</v>
      </c>
      <c r="F21" s="19">
        <v>149</v>
      </c>
      <c r="G21" s="19">
        <v>3</v>
      </c>
      <c r="H21" s="19">
        <v>0</v>
      </c>
      <c r="I21" s="19">
        <v>1</v>
      </c>
      <c r="J21" s="19">
        <v>2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1</v>
      </c>
      <c r="T21" s="19">
        <v>2</v>
      </c>
      <c r="U21" s="19">
        <v>5</v>
      </c>
      <c r="V21" s="19">
        <v>1</v>
      </c>
      <c r="W21" s="19">
        <v>31</v>
      </c>
      <c r="X21" s="19">
        <v>0</v>
      </c>
      <c r="Y21" s="19">
        <v>19</v>
      </c>
      <c r="Z21" s="19">
        <v>48</v>
      </c>
      <c r="AA21" s="19">
        <v>0</v>
      </c>
      <c r="AB21" s="19">
        <v>0</v>
      </c>
      <c r="AC21" s="19">
        <v>0</v>
      </c>
      <c r="AD21" s="19">
        <v>0</v>
      </c>
      <c r="AE21" s="19">
        <v>0</v>
      </c>
      <c r="AF21" s="19">
        <v>0</v>
      </c>
      <c r="AG21" s="19">
        <v>1</v>
      </c>
      <c r="AH21" s="19">
        <v>0</v>
      </c>
      <c r="AI21" s="19">
        <v>0</v>
      </c>
      <c r="AJ21" s="19">
        <v>0</v>
      </c>
      <c r="AK21" s="19">
        <v>0</v>
      </c>
      <c r="AL21" s="19">
        <v>0</v>
      </c>
      <c r="AM21" s="19">
        <v>1</v>
      </c>
      <c r="AN21" s="19">
        <v>1</v>
      </c>
      <c r="AO21" s="19">
        <v>4</v>
      </c>
      <c r="AP21" s="19">
        <v>0</v>
      </c>
      <c r="AQ21" s="19">
        <v>29</v>
      </c>
      <c r="AR21" s="19">
        <v>0</v>
      </c>
      <c r="AS21" s="19">
        <v>20</v>
      </c>
      <c r="AT21" s="19">
        <v>31</v>
      </c>
      <c r="AU21" s="19">
        <v>0</v>
      </c>
      <c r="AV21" s="19">
        <v>0</v>
      </c>
      <c r="AW21" s="19">
        <v>0</v>
      </c>
      <c r="AX21" s="19">
        <v>0</v>
      </c>
      <c r="AY21" s="19">
        <v>6</v>
      </c>
      <c r="AZ21" s="19">
        <v>0</v>
      </c>
      <c r="BA21" s="19">
        <v>6</v>
      </c>
      <c r="BB21" s="19">
        <v>16</v>
      </c>
      <c r="BC21" s="19">
        <v>1</v>
      </c>
      <c r="BD21" s="19">
        <v>0</v>
      </c>
      <c r="BE21" s="19">
        <v>1</v>
      </c>
      <c r="BF21" s="19">
        <v>0</v>
      </c>
      <c r="BG21" s="19">
        <v>0</v>
      </c>
      <c r="BH21" s="19">
        <v>0</v>
      </c>
      <c r="BI21" s="19">
        <v>0</v>
      </c>
      <c r="BJ21" s="19">
        <v>0</v>
      </c>
      <c r="BK21" s="19">
        <v>0</v>
      </c>
      <c r="BL21" s="19">
        <v>0</v>
      </c>
      <c r="BM21" s="19">
        <v>0</v>
      </c>
      <c r="BN21" s="19">
        <v>0</v>
      </c>
      <c r="BO21" s="19">
        <v>0</v>
      </c>
      <c r="BP21" s="19">
        <v>0</v>
      </c>
      <c r="BQ21" s="19">
        <v>0</v>
      </c>
      <c r="BR21" s="19">
        <v>0</v>
      </c>
      <c r="BS21" s="19">
        <v>2</v>
      </c>
      <c r="BT21" s="19">
        <v>0</v>
      </c>
      <c r="BU21" s="19">
        <v>0</v>
      </c>
      <c r="BV21" s="19">
        <v>4</v>
      </c>
      <c r="BW21" s="19">
        <v>4</v>
      </c>
      <c r="BX21" s="19">
        <v>3</v>
      </c>
      <c r="BY21" s="19">
        <v>5</v>
      </c>
      <c r="BZ21" s="19">
        <v>2</v>
      </c>
      <c r="CA21" s="19">
        <v>30</v>
      </c>
      <c r="CB21" s="19">
        <v>0</v>
      </c>
      <c r="CC21" s="19">
        <v>21</v>
      </c>
      <c r="CD21" s="19">
        <v>45</v>
      </c>
      <c r="CE21" s="19">
        <v>0</v>
      </c>
      <c r="CF21" s="19">
        <v>0</v>
      </c>
      <c r="CG21" s="19">
        <v>0</v>
      </c>
      <c r="CH21" s="19">
        <v>0</v>
      </c>
      <c r="CI21" s="19">
        <v>0</v>
      </c>
      <c r="CJ21" s="19">
        <v>0</v>
      </c>
      <c r="CK21" s="19">
        <v>0</v>
      </c>
      <c r="CL21" s="19">
        <v>0</v>
      </c>
    </row>
    <row r="22" spans="2:90" ht="20.100000000000001" customHeight="1" thickBot="1" x14ac:dyDescent="0.25">
      <c r="B22" s="4" t="s">
        <v>209</v>
      </c>
      <c r="C22" s="19">
        <v>80</v>
      </c>
      <c r="D22" s="19">
        <v>2</v>
      </c>
      <c r="E22" s="19">
        <v>82</v>
      </c>
      <c r="F22" s="19">
        <v>194</v>
      </c>
      <c r="G22" s="19">
        <v>1</v>
      </c>
      <c r="H22" s="19">
        <v>0</v>
      </c>
      <c r="I22" s="19">
        <v>0</v>
      </c>
      <c r="J22" s="19">
        <v>2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4</v>
      </c>
      <c r="T22" s="19">
        <v>1</v>
      </c>
      <c r="U22" s="19">
        <v>3</v>
      </c>
      <c r="V22" s="19">
        <v>4</v>
      </c>
      <c r="W22" s="19">
        <v>24</v>
      </c>
      <c r="X22" s="19">
        <v>0</v>
      </c>
      <c r="Y22" s="19">
        <v>25</v>
      </c>
      <c r="Z22" s="19">
        <v>73</v>
      </c>
      <c r="AA22" s="19">
        <v>0</v>
      </c>
      <c r="AB22" s="19">
        <v>0</v>
      </c>
      <c r="AC22" s="19">
        <v>0</v>
      </c>
      <c r="AD22" s="19">
        <v>0</v>
      </c>
      <c r="AE22" s="19">
        <v>1</v>
      </c>
      <c r="AF22" s="19">
        <v>0</v>
      </c>
      <c r="AG22" s="19">
        <v>1</v>
      </c>
      <c r="AH22" s="19">
        <v>1</v>
      </c>
      <c r="AI22" s="19">
        <v>0</v>
      </c>
      <c r="AJ22" s="19">
        <v>0</v>
      </c>
      <c r="AK22" s="19">
        <v>0</v>
      </c>
      <c r="AL22" s="19">
        <v>0</v>
      </c>
      <c r="AM22" s="19">
        <v>2</v>
      </c>
      <c r="AN22" s="19">
        <v>0</v>
      </c>
      <c r="AO22" s="19">
        <v>1</v>
      </c>
      <c r="AP22" s="19">
        <v>1</v>
      </c>
      <c r="AQ22" s="19">
        <v>18</v>
      </c>
      <c r="AR22" s="19">
        <v>0</v>
      </c>
      <c r="AS22" s="19">
        <v>14</v>
      </c>
      <c r="AT22" s="19">
        <v>39</v>
      </c>
      <c r="AU22" s="19">
        <v>0</v>
      </c>
      <c r="AV22" s="19">
        <v>0</v>
      </c>
      <c r="AW22" s="19">
        <v>0</v>
      </c>
      <c r="AX22" s="19">
        <v>0</v>
      </c>
      <c r="AY22" s="19">
        <v>2</v>
      </c>
      <c r="AZ22" s="19">
        <v>0</v>
      </c>
      <c r="BA22" s="19">
        <v>1</v>
      </c>
      <c r="BB22" s="19">
        <v>4</v>
      </c>
      <c r="BC22" s="19">
        <v>0</v>
      </c>
      <c r="BD22" s="19">
        <v>0</v>
      </c>
      <c r="BE22" s="19">
        <v>0</v>
      </c>
      <c r="BF22" s="19">
        <v>0</v>
      </c>
      <c r="BG22" s="19">
        <v>0</v>
      </c>
      <c r="BH22" s="19">
        <v>0</v>
      </c>
      <c r="BI22" s="19">
        <v>0</v>
      </c>
      <c r="BJ22" s="19">
        <v>0</v>
      </c>
      <c r="BK22" s="19">
        <v>0</v>
      </c>
      <c r="BL22" s="19">
        <v>0</v>
      </c>
      <c r="BM22" s="19">
        <v>1</v>
      </c>
      <c r="BN22" s="19">
        <v>0</v>
      </c>
      <c r="BO22" s="19">
        <v>0</v>
      </c>
      <c r="BP22" s="19">
        <v>0</v>
      </c>
      <c r="BQ22" s="19">
        <v>0</v>
      </c>
      <c r="BR22" s="19">
        <v>0</v>
      </c>
      <c r="BS22" s="19">
        <v>7</v>
      </c>
      <c r="BT22" s="19">
        <v>0</v>
      </c>
      <c r="BU22" s="19">
        <v>3</v>
      </c>
      <c r="BV22" s="19">
        <v>12</v>
      </c>
      <c r="BW22" s="19">
        <v>2</v>
      </c>
      <c r="BX22" s="19">
        <v>1</v>
      </c>
      <c r="BY22" s="19">
        <v>6</v>
      </c>
      <c r="BZ22" s="19">
        <v>2</v>
      </c>
      <c r="CA22" s="19">
        <v>19</v>
      </c>
      <c r="CB22" s="19">
        <v>0</v>
      </c>
      <c r="CC22" s="19">
        <v>27</v>
      </c>
      <c r="CD22" s="19">
        <v>56</v>
      </c>
      <c r="CE22" s="19">
        <v>0</v>
      </c>
      <c r="CF22" s="19">
        <v>0</v>
      </c>
      <c r="CG22" s="19">
        <v>0</v>
      </c>
      <c r="CH22" s="19">
        <v>0</v>
      </c>
      <c r="CI22" s="19">
        <v>0</v>
      </c>
      <c r="CJ22" s="19">
        <v>0</v>
      </c>
      <c r="CK22" s="19">
        <v>0</v>
      </c>
      <c r="CL22" s="19">
        <v>0</v>
      </c>
    </row>
    <row r="23" spans="2:90" ht="20.100000000000001" customHeight="1" thickBot="1" x14ac:dyDescent="0.25">
      <c r="B23" s="4" t="s">
        <v>210</v>
      </c>
      <c r="C23" s="19">
        <v>136</v>
      </c>
      <c r="D23" s="19">
        <v>5</v>
      </c>
      <c r="E23" s="19">
        <v>91</v>
      </c>
      <c r="F23" s="19">
        <v>479</v>
      </c>
      <c r="G23" s="19">
        <v>0</v>
      </c>
      <c r="H23" s="19">
        <v>0</v>
      </c>
      <c r="I23" s="19">
        <v>1</v>
      </c>
      <c r="J23" s="19">
        <v>1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3</v>
      </c>
      <c r="T23" s="19">
        <v>4</v>
      </c>
      <c r="U23" s="19">
        <v>6</v>
      </c>
      <c r="V23" s="19">
        <v>9</v>
      </c>
      <c r="W23" s="19">
        <v>47</v>
      </c>
      <c r="X23" s="19">
        <v>0</v>
      </c>
      <c r="Y23" s="19">
        <v>21</v>
      </c>
      <c r="Z23" s="19">
        <v>214</v>
      </c>
      <c r="AA23" s="19">
        <v>0</v>
      </c>
      <c r="AB23" s="19">
        <v>0</v>
      </c>
      <c r="AC23" s="19">
        <v>0</v>
      </c>
      <c r="AD23" s="19">
        <v>1</v>
      </c>
      <c r="AE23" s="19">
        <v>1</v>
      </c>
      <c r="AF23" s="19">
        <v>0</v>
      </c>
      <c r="AG23" s="19">
        <v>1</v>
      </c>
      <c r="AH23" s="19">
        <v>6</v>
      </c>
      <c r="AI23" s="19">
        <v>0</v>
      </c>
      <c r="AJ23" s="19">
        <v>0</v>
      </c>
      <c r="AK23" s="19">
        <v>0</v>
      </c>
      <c r="AL23" s="19">
        <v>0</v>
      </c>
      <c r="AM23" s="19">
        <v>1</v>
      </c>
      <c r="AN23" s="19">
        <v>0</v>
      </c>
      <c r="AO23" s="19">
        <v>2</v>
      </c>
      <c r="AP23" s="19">
        <v>2</v>
      </c>
      <c r="AQ23" s="19">
        <v>34</v>
      </c>
      <c r="AR23" s="19">
        <v>0</v>
      </c>
      <c r="AS23" s="19">
        <v>18</v>
      </c>
      <c r="AT23" s="19">
        <v>95</v>
      </c>
      <c r="AU23" s="19">
        <v>1</v>
      </c>
      <c r="AV23" s="19">
        <v>0</v>
      </c>
      <c r="AW23" s="19">
        <v>0</v>
      </c>
      <c r="AX23" s="19">
        <v>1</v>
      </c>
      <c r="AY23" s="19">
        <v>0</v>
      </c>
      <c r="AZ23" s="19">
        <v>0</v>
      </c>
      <c r="BA23" s="19">
        <v>0</v>
      </c>
      <c r="BB23" s="19">
        <v>3</v>
      </c>
      <c r="BC23" s="19">
        <v>0</v>
      </c>
      <c r="BD23" s="19">
        <v>0</v>
      </c>
      <c r="BE23" s="19">
        <v>0</v>
      </c>
      <c r="BF23" s="19">
        <v>0</v>
      </c>
      <c r="BG23" s="19">
        <v>0</v>
      </c>
      <c r="BH23" s="19">
        <v>0</v>
      </c>
      <c r="BI23" s="19">
        <v>0</v>
      </c>
      <c r="BJ23" s="19">
        <v>0</v>
      </c>
      <c r="BK23" s="19">
        <v>0</v>
      </c>
      <c r="BL23" s="19">
        <v>0</v>
      </c>
      <c r="BM23" s="19">
        <v>0</v>
      </c>
      <c r="BN23" s="19">
        <v>0</v>
      </c>
      <c r="BO23" s="19">
        <v>0</v>
      </c>
      <c r="BP23" s="19">
        <v>0</v>
      </c>
      <c r="BQ23" s="19">
        <v>0</v>
      </c>
      <c r="BR23" s="19">
        <v>0</v>
      </c>
      <c r="BS23" s="19">
        <v>0</v>
      </c>
      <c r="BT23" s="19">
        <v>0</v>
      </c>
      <c r="BU23" s="19">
        <v>0</v>
      </c>
      <c r="BV23" s="19">
        <v>3</v>
      </c>
      <c r="BW23" s="19">
        <v>8</v>
      </c>
      <c r="BX23" s="19">
        <v>1</v>
      </c>
      <c r="BY23" s="19">
        <v>13</v>
      </c>
      <c r="BZ23" s="19">
        <v>0</v>
      </c>
      <c r="CA23" s="19">
        <v>41</v>
      </c>
      <c r="CB23" s="19">
        <v>0</v>
      </c>
      <c r="CC23" s="19">
        <v>29</v>
      </c>
      <c r="CD23" s="19">
        <v>144</v>
      </c>
      <c r="CE23" s="19">
        <v>0</v>
      </c>
      <c r="CF23" s="19">
        <v>0</v>
      </c>
      <c r="CG23" s="19">
        <v>0</v>
      </c>
      <c r="CH23" s="19">
        <v>0</v>
      </c>
      <c r="CI23" s="19">
        <v>0</v>
      </c>
      <c r="CJ23" s="19">
        <v>0</v>
      </c>
      <c r="CK23" s="19">
        <v>0</v>
      </c>
      <c r="CL23" s="19">
        <v>0</v>
      </c>
    </row>
    <row r="24" spans="2:90" ht="20.100000000000001" customHeight="1" thickBot="1" x14ac:dyDescent="0.25">
      <c r="B24" s="4" t="s">
        <v>211</v>
      </c>
      <c r="C24" s="19">
        <v>179</v>
      </c>
      <c r="D24" s="19">
        <v>9</v>
      </c>
      <c r="E24" s="19">
        <v>187</v>
      </c>
      <c r="F24" s="19">
        <v>505</v>
      </c>
      <c r="G24" s="19">
        <v>4</v>
      </c>
      <c r="H24" s="19">
        <v>0</v>
      </c>
      <c r="I24" s="19">
        <v>1</v>
      </c>
      <c r="J24" s="19">
        <v>11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5</v>
      </c>
      <c r="T24" s="19">
        <v>2</v>
      </c>
      <c r="U24" s="19">
        <v>8</v>
      </c>
      <c r="V24" s="19">
        <v>6</v>
      </c>
      <c r="W24" s="19">
        <v>38</v>
      </c>
      <c r="X24" s="19">
        <v>1</v>
      </c>
      <c r="Y24" s="19">
        <v>44</v>
      </c>
      <c r="Z24" s="19">
        <v>144</v>
      </c>
      <c r="AA24" s="19">
        <v>1</v>
      </c>
      <c r="AB24" s="19">
        <v>0</v>
      </c>
      <c r="AC24" s="19">
        <v>1</v>
      </c>
      <c r="AD24" s="19">
        <v>0</v>
      </c>
      <c r="AE24" s="19">
        <v>0</v>
      </c>
      <c r="AF24" s="19">
        <v>1</v>
      </c>
      <c r="AG24" s="19">
        <v>2</v>
      </c>
      <c r="AH24" s="19">
        <v>6</v>
      </c>
      <c r="AI24" s="19">
        <v>0</v>
      </c>
      <c r="AJ24" s="19">
        <v>0</v>
      </c>
      <c r="AK24" s="19">
        <v>0</v>
      </c>
      <c r="AL24" s="19">
        <v>0</v>
      </c>
      <c r="AM24" s="19">
        <v>2</v>
      </c>
      <c r="AN24" s="19">
        <v>0</v>
      </c>
      <c r="AO24" s="19">
        <v>2</v>
      </c>
      <c r="AP24" s="19">
        <v>3</v>
      </c>
      <c r="AQ24" s="19">
        <v>42</v>
      </c>
      <c r="AR24" s="19">
        <v>0</v>
      </c>
      <c r="AS24" s="19">
        <v>46</v>
      </c>
      <c r="AT24" s="19">
        <v>123</v>
      </c>
      <c r="AU24" s="19">
        <v>1</v>
      </c>
      <c r="AV24" s="19">
        <v>0</v>
      </c>
      <c r="AW24" s="19">
        <v>3</v>
      </c>
      <c r="AX24" s="19">
        <v>1</v>
      </c>
      <c r="AY24" s="19">
        <v>2</v>
      </c>
      <c r="AZ24" s="19">
        <v>0</v>
      </c>
      <c r="BA24" s="19">
        <v>5</v>
      </c>
      <c r="BB24" s="19">
        <v>1</v>
      </c>
      <c r="BC24" s="19">
        <v>0</v>
      </c>
      <c r="BD24" s="19">
        <v>0</v>
      </c>
      <c r="BE24" s="19">
        <v>0</v>
      </c>
      <c r="BF24" s="19">
        <v>0</v>
      </c>
      <c r="BG24" s="19">
        <v>0</v>
      </c>
      <c r="BH24" s="19">
        <v>0</v>
      </c>
      <c r="BI24" s="19">
        <v>0</v>
      </c>
      <c r="BJ24" s="19">
        <v>0</v>
      </c>
      <c r="BK24" s="19">
        <v>0</v>
      </c>
      <c r="BL24" s="19">
        <v>0</v>
      </c>
      <c r="BM24" s="19">
        <v>0</v>
      </c>
      <c r="BN24" s="19">
        <v>0</v>
      </c>
      <c r="BO24" s="19">
        <v>0</v>
      </c>
      <c r="BP24" s="19">
        <v>0</v>
      </c>
      <c r="BQ24" s="19">
        <v>0</v>
      </c>
      <c r="BR24" s="19">
        <v>0</v>
      </c>
      <c r="BS24" s="19">
        <v>6</v>
      </c>
      <c r="BT24" s="19">
        <v>0</v>
      </c>
      <c r="BU24" s="19">
        <v>2</v>
      </c>
      <c r="BV24" s="19">
        <v>19</v>
      </c>
      <c r="BW24" s="19">
        <v>5</v>
      </c>
      <c r="BX24" s="19">
        <v>5</v>
      </c>
      <c r="BY24" s="19">
        <v>8</v>
      </c>
      <c r="BZ24" s="19">
        <v>9</v>
      </c>
      <c r="CA24" s="19">
        <v>73</v>
      </c>
      <c r="CB24" s="19">
        <v>0</v>
      </c>
      <c r="CC24" s="19">
        <v>65</v>
      </c>
      <c r="CD24" s="19">
        <v>182</v>
      </c>
      <c r="CE24" s="19">
        <v>0</v>
      </c>
      <c r="CF24" s="19">
        <v>0</v>
      </c>
      <c r="CG24" s="19">
        <v>0</v>
      </c>
      <c r="CH24" s="19">
        <v>0</v>
      </c>
      <c r="CI24" s="19">
        <v>0</v>
      </c>
      <c r="CJ24" s="19">
        <v>0</v>
      </c>
      <c r="CK24" s="19">
        <v>0</v>
      </c>
      <c r="CL24" s="19">
        <v>0</v>
      </c>
    </row>
    <row r="25" spans="2:90" ht="20.100000000000001" customHeight="1" thickBot="1" x14ac:dyDescent="0.25">
      <c r="B25" s="4" t="s">
        <v>212</v>
      </c>
      <c r="C25" s="19">
        <v>128</v>
      </c>
      <c r="D25" s="19">
        <v>5</v>
      </c>
      <c r="E25" s="19">
        <v>137</v>
      </c>
      <c r="F25" s="19">
        <v>331</v>
      </c>
      <c r="G25" s="19">
        <v>1</v>
      </c>
      <c r="H25" s="19">
        <v>0</v>
      </c>
      <c r="I25" s="19">
        <v>1</v>
      </c>
      <c r="J25" s="19">
        <v>2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3</v>
      </c>
      <c r="T25" s="19">
        <v>4</v>
      </c>
      <c r="U25" s="19">
        <v>7</v>
      </c>
      <c r="V25" s="19">
        <v>7</v>
      </c>
      <c r="W25" s="19">
        <v>38</v>
      </c>
      <c r="X25" s="19">
        <v>0</v>
      </c>
      <c r="Y25" s="19">
        <v>40</v>
      </c>
      <c r="Z25" s="19">
        <v>112</v>
      </c>
      <c r="AA25" s="19">
        <v>0</v>
      </c>
      <c r="AB25" s="19">
        <v>0</v>
      </c>
      <c r="AC25" s="19">
        <v>1</v>
      </c>
      <c r="AD25" s="19">
        <v>0</v>
      </c>
      <c r="AE25" s="19">
        <v>0</v>
      </c>
      <c r="AF25" s="19">
        <v>0</v>
      </c>
      <c r="AG25" s="19">
        <v>3</v>
      </c>
      <c r="AH25" s="19">
        <v>1</v>
      </c>
      <c r="AI25" s="19">
        <v>0</v>
      </c>
      <c r="AJ25" s="19">
        <v>0</v>
      </c>
      <c r="AK25" s="19">
        <v>0</v>
      </c>
      <c r="AL25" s="19">
        <v>0</v>
      </c>
      <c r="AM25" s="19">
        <v>0</v>
      </c>
      <c r="AN25" s="19">
        <v>0</v>
      </c>
      <c r="AO25" s="19">
        <v>1</v>
      </c>
      <c r="AP25" s="19">
        <v>1</v>
      </c>
      <c r="AQ25" s="19">
        <v>22</v>
      </c>
      <c r="AR25" s="19">
        <v>0</v>
      </c>
      <c r="AS25" s="19">
        <v>23</v>
      </c>
      <c r="AT25" s="19">
        <v>40</v>
      </c>
      <c r="AU25" s="19">
        <v>0</v>
      </c>
      <c r="AV25" s="19">
        <v>0</v>
      </c>
      <c r="AW25" s="19">
        <v>0</v>
      </c>
      <c r="AX25" s="19">
        <v>0</v>
      </c>
      <c r="AY25" s="19">
        <v>0</v>
      </c>
      <c r="AZ25" s="19">
        <v>0</v>
      </c>
      <c r="BA25" s="19">
        <v>0</v>
      </c>
      <c r="BB25" s="19">
        <v>0</v>
      </c>
      <c r="BC25" s="19">
        <v>0</v>
      </c>
      <c r="BD25" s="19">
        <v>0</v>
      </c>
      <c r="BE25" s="19">
        <v>0</v>
      </c>
      <c r="BF25" s="19">
        <v>0</v>
      </c>
      <c r="BG25" s="19">
        <v>0</v>
      </c>
      <c r="BH25" s="19">
        <v>0</v>
      </c>
      <c r="BI25" s="19">
        <v>0</v>
      </c>
      <c r="BJ25" s="19">
        <v>0</v>
      </c>
      <c r="BK25" s="19">
        <v>0</v>
      </c>
      <c r="BL25" s="19">
        <v>0</v>
      </c>
      <c r="BM25" s="19">
        <v>0</v>
      </c>
      <c r="BN25" s="19">
        <v>0</v>
      </c>
      <c r="BO25" s="19">
        <v>0</v>
      </c>
      <c r="BP25" s="19">
        <v>0</v>
      </c>
      <c r="BQ25" s="19">
        <v>0</v>
      </c>
      <c r="BR25" s="19">
        <v>0</v>
      </c>
      <c r="BS25" s="19">
        <v>8</v>
      </c>
      <c r="BT25" s="19">
        <v>0</v>
      </c>
      <c r="BU25" s="19">
        <v>7</v>
      </c>
      <c r="BV25" s="19">
        <v>14</v>
      </c>
      <c r="BW25" s="19">
        <v>3</v>
      </c>
      <c r="BX25" s="19">
        <v>1</v>
      </c>
      <c r="BY25" s="19">
        <v>4</v>
      </c>
      <c r="BZ25" s="19">
        <v>29</v>
      </c>
      <c r="CA25" s="19">
        <v>53</v>
      </c>
      <c r="CB25" s="19">
        <v>0</v>
      </c>
      <c r="CC25" s="19">
        <v>50</v>
      </c>
      <c r="CD25" s="19">
        <v>125</v>
      </c>
      <c r="CE25" s="19">
        <v>0</v>
      </c>
      <c r="CF25" s="19">
        <v>0</v>
      </c>
      <c r="CG25" s="19">
        <v>0</v>
      </c>
      <c r="CH25" s="19">
        <v>0</v>
      </c>
      <c r="CI25" s="19">
        <v>0</v>
      </c>
      <c r="CJ25" s="19">
        <v>0</v>
      </c>
      <c r="CK25" s="19">
        <v>0</v>
      </c>
      <c r="CL25" s="19">
        <v>0</v>
      </c>
    </row>
    <row r="26" spans="2:90" ht="20.100000000000001" customHeight="1" thickBot="1" x14ac:dyDescent="0.25">
      <c r="B26" s="5" t="s">
        <v>213</v>
      </c>
      <c r="C26" s="27">
        <v>33</v>
      </c>
      <c r="D26" s="27">
        <v>3</v>
      </c>
      <c r="E26" s="27">
        <v>38</v>
      </c>
      <c r="F26" s="27">
        <v>117</v>
      </c>
      <c r="G26" s="27">
        <v>0</v>
      </c>
      <c r="H26" s="27">
        <v>0</v>
      </c>
      <c r="I26" s="27">
        <v>0</v>
      </c>
      <c r="J26" s="27">
        <v>1</v>
      </c>
      <c r="K26" s="27">
        <v>0</v>
      </c>
      <c r="L26" s="27">
        <v>0</v>
      </c>
      <c r="M26" s="27">
        <v>0</v>
      </c>
      <c r="N26" s="27">
        <v>2</v>
      </c>
      <c r="O26" s="27">
        <v>0</v>
      </c>
      <c r="P26" s="27">
        <v>0</v>
      </c>
      <c r="Q26" s="27">
        <v>0</v>
      </c>
      <c r="R26" s="27">
        <v>0</v>
      </c>
      <c r="S26" s="27">
        <v>1</v>
      </c>
      <c r="T26" s="27">
        <v>2</v>
      </c>
      <c r="U26" s="27">
        <v>4</v>
      </c>
      <c r="V26" s="27">
        <v>1</v>
      </c>
      <c r="W26" s="27">
        <v>14</v>
      </c>
      <c r="X26" s="27">
        <v>0</v>
      </c>
      <c r="Y26" s="27">
        <v>15</v>
      </c>
      <c r="Z26" s="27">
        <v>35</v>
      </c>
      <c r="AA26" s="27">
        <v>0</v>
      </c>
      <c r="AB26" s="27">
        <v>0</v>
      </c>
      <c r="AC26" s="27">
        <v>0</v>
      </c>
      <c r="AD26" s="27">
        <v>0</v>
      </c>
      <c r="AE26" s="27">
        <v>0</v>
      </c>
      <c r="AF26" s="27">
        <v>0</v>
      </c>
      <c r="AG26" s="27">
        <v>0</v>
      </c>
      <c r="AH26" s="27">
        <v>1</v>
      </c>
      <c r="AI26" s="27">
        <v>0</v>
      </c>
      <c r="AJ26" s="27">
        <v>0</v>
      </c>
      <c r="AK26" s="27">
        <v>0</v>
      </c>
      <c r="AL26" s="27">
        <v>0</v>
      </c>
      <c r="AM26" s="27">
        <v>1</v>
      </c>
      <c r="AN26" s="27">
        <v>0</v>
      </c>
      <c r="AO26" s="27">
        <v>1</v>
      </c>
      <c r="AP26" s="27">
        <v>0</v>
      </c>
      <c r="AQ26" s="27">
        <v>5</v>
      </c>
      <c r="AR26" s="27">
        <v>0</v>
      </c>
      <c r="AS26" s="27">
        <v>0</v>
      </c>
      <c r="AT26" s="27">
        <v>20</v>
      </c>
      <c r="AU26" s="27">
        <v>0</v>
      </c>
      <c r="AV26" s="27">
        <v>0</v>
      </c>
      <c r="AW26" s="27">
        <v>0</v>
      </c>
      <c r="AX26" s="27">
        <v>0</v>
      </c>
      <c r="AY26" s="27">
        <v>0</v>
      </c>
      <c r="AZ26" s="27">
        <v>0</v>
      </c>
      <c r="BA26" s="27">
        <v>0</v>
      </c>
      <c r="BB26" s="27">
        <v>0</v>
      </c>
      <c r="BC26" s="27">
        <v>0</v>
      </c>
      <c r="BD26" s="27">
        <v>0</v>
      </c>
      <c r="BE26" s="27">
        <v>0</v>
      </c>
      <c r="BF26" s="27">
        <v>0</v>
      </c>
      <c r="BG26" s="27">
        <v>0</v>
      </c>
      <c r="BH26" s="27">
        <v>0</v>
      </c>
      <c r="BI26" s="27">
        <v>0</v>
      </c>
      <c r="BJ26" s="27">
        <v>0</v>
      </c>
      <c r="BK26" s="27">
        <v>0</v>
      </c>
      <c r="BL26" s="27">
        <v>0</v>
      </c>
      <c r="BM26" s="27">
        <v>0</v>
      </c>
      <c r="BN26" s="27">
        <v>0</v>
      </c>
      <c r="BO26" s="27">
        <v>0</v>
      </c>
      <c r="BP26" s="27">
        <v>0</v>
      </c>
      <c r="BQ26" s="27">
        <v>0</v>
      </c>
      <c r="BR26" s="27">
        <v>0</v>
      </c>
      <c r="BS26" s="27">
        <v>1</v>
      </c>
      <c r="BT26" s="27">
        <v>0</v>
      </c>
      <c r="BU26" s="27">
        <v>1</v>
      </c>
      <c r="BV26" s="27">
        <v>14</v>
      </c>
      <c r="BW26" s="27">
        <v>0</v>
      </c>
      <c r="BX26" s="27">
        <v>1</v>
      </c>
      <c r="BY26" s="27">
        <v>3</v>
      </c>
      <c r="BZ26" s="27">
        <v>6</v>
      </c>
      <c r="CA26" s="27">
        <v>11</v>
      </c>
      <c r="CB26" s="27">
        <v>0</v>
      </c>
      <c r="CC26" s="27">
        <v>14</v>
      </c>
      <c r="CD26" s="27">
        <v>37</v>
      </c>
      <c r="CE26" s="27">
        <v>0</v>
      </c>
      <c r="CF26" s="27">
        <v>0</v>
      </c>
      <c r="CG26" s="27">
        <v>0</v>
      </c>
      <c r="CH26" s="27">
        <v>0</v>
      </c>
      <c r="CI26" s="27">
        <v>0</v>
      </c>
      <c r="CJ26" s="27">
        <v>0</v>
      </c>
      <c r="CK26" s="27">
        <v>0</v>
      </c>
      <c r="CL26" s="27">
        <v>0</v>
      </c>
    </row>
    <row r="27" spans="2:90" ht="20.100000000000001" customHeight="1" thickBot="1" x14ac:dyDescent="0.25">
      <c r="B27" s="6" t="s">
        <v>214</v>
      </c>
      <c r="C27" s="29">
        <v>8</v>
      </c>
      <c r="D27" s="29">
        <v>0</v>
      </c>
      <c r="E27" s="29">
        <v>10</v>
      </c>
      <c r="F27" s="29">
        <v>33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1</v>
      </c>
      <c r="T27" s="29">
        <v>0</v>
      </c>
      <c r="U27" s="29">
        <v>1</v>
      </c>
      <c r="V27" s="29">
        <v>0</v>
      </c>
      <c r="W27" s="29">
        <v>2</v>
      </c>
      <c r="X27" s="29">
        <v>0</v>
      </c>
      <c r="Y27" s="29">
        <v>4</v>
      </c>
      <c r="Z27" s="29">
        <v>12</v>
      </c>
      <c r="AA27" s="29">
        <v>0</v>
      </c>
      <c r="AB27" s="29">
        <v>0</v>
      </c>
      <c r="AC27" s="29">
        <v>0</v>
      </c>
      <c r="AD27" s="29">
        <v>0</v>
      </c>
      <c r="AE27" s="29">
        <v>0</v>
      </c>
      <c r="AF27" s="29">
        <v>0</v>
      </c>
      <c r="AG27" s="29">
        <v>0</v>
      </c>
      <c r="AH27" s="29">
        <v>0</v>
      </c>
      <c r="AI27" s="29">
        <v>0</v>
      </c>
      <c r="AJ27" s="29">
        <v>0</v>
      </c>
      <c r="AK27" s="29">
        <v>0</v>
      </c>
      <c r="AL27" s="29">
        <v>0</v>
      </c>
      <c r="AM27" s="29">
        <v>0</v>
      </c>
      <c r="AN27" s="29">
        <v>0</v>
      </c>
      <c r="AO27" s="29">
        <v>0</v>
      </c>
      <c r="AP27" s="29">
        <v>0</v>
      </c>
      <c r="AQ27" s="29">
        <v>2</v>
      </c>
      <c r="AR27" s="29">
        <v>0</v>
      </c>
      <c r="AS27" s="29">
        <v>2</v>
      </c>
      <c r="AT27" s="29">
        <v>4</v>
      </c>
      <c r="AU27" s="29">
        <v>1</v>
      </c>
      <c r="AV27" s="29">
        <v>0</v>
      </c>
      <c r="AW27" s="29">
        <v>1</v>
      </c>
      <c r="AX27" s="29">
        <v>0</v>
      </c>
      <c r="AY27" s="29">
        <v>0</v>
      </c>
      <c r="AZ27" s="29">
        <v>0</v>
      </c>
      <c r="BA27" s="29">
        <v>0</v>
      </c>
      <c r="BB27" s="29">
        <v>0</v>
      </c>
      <c r="BC27" s="29">
        <v>0</v>
      </c>
      <c r="BD27" s="29">
        <v>0</v>
      </c>
      <c r="BE27" s="29">
        <v>0</v>
      </c>
      <c r="BF27" s="29">
        <v>0</v>
      </c>
      <c r="BG27" s="29">
        <v>0</v>
      </c>
      <c r="BH27" s="29">
        <v>0</v>
      </c>
      <c r="BI27" s="29">
        <v>0</v>
      </c>
      <c r="BJ27" s="29">
        <v>0</v>
      </c>
      <c r="BK27" s="29">
        <v>0</v>
      </c>
      <c r="BL27" s="29">
        <v>0</v>
      </c>
      <c r="BM27" s="29">
        <v>0</v>
      </c>
      <c r="BN27" s="29">
        <v>0</v>
      </c>
      <c r="BO27" s="29">
        <v>0</v>
      </c>
      <c r="BP27" s="29">
        <v>0</v>
      </c>
      <c r="BQ27" s="29">
        <v>0</v>
      </c>
      <c r="BR27" s="29">
        <v>0</v>
      </c>
      <c r="BS27" s="29">
        <v>0</v>
      </c>
      <c r="BT27" s="29">
        <v>0</v>
      </c>
      <c r="BU27" s="29">
        <v>0</v>
      </c>
      <c r="BV27" s="29">
        <v>7</v>
      </c>
      <c r="BW27" s="29">
        <v>1</v>
      </c>
      <c r="BX27" s="29">
        <v>0</v>
      </c>
      <c r="BY27" s="29">
        <v>0</v>
      </c>
      <c r="BZ27" s="29">
        <v>1</v>
      </c>
      <c r="CA27" s="29">
        <v>1</v>
      </c>
      <c r="CB27" s="29">
        <v>0</v>
      </c>
      <c r="CC27" s="29">
        <v>2</v>
      </c>
      <c r="CD27" s="29">
        <v>9</v>
      </c>
      <c r="CE27" s="29">
        <v>0</v>
      </c>
      <c r="CF27" s="29">
        <v>0</v>
      </c>
      <c r="CG27" s="29">
        <v>0</v>
      </c>
      <c r="CH27" s="29">
        <v>0</v>
      </c>
      <c r="CI27" s="29">
        <v>0</v>
      </c>
      <c r="CJ27" s="29">
        <v>0</v>
      </c>
      <c r="CK27" s="29">
        <v>0</v>
      </c>
      <c r="CL27" s="29">
        <v>0</v>
      </c>
    </row>
    <row r="28" spans="2:90" ht="20.100000000000001" customHeight="1" thickBot="1" x14ac:dyDescent="0.25">
      <c r="B28" s="4" t="s">
        <v>215</v>
      </c>
      <c r="C28" s="29">
        <v>32</v>
      </c>
      <c r="D28" s="29">
        <v>0</v>
      </c>
      <c r="E28" s="29">
        <v>18</v>
      </c>
      <c r="F28" s="29">
        <v>70</v>
      </c>
      <c r="G28" s="29">
        <v>1</v>
      </c>
      <c r="H28" s="29">
        <v>0</v>
      </c>
      <c r="I28" s="29">
        <v>0</v>
      </c>
      <c r="J28" s="29">
        <v>2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0</v>
      </c>
      <c r="R28" s="29">
        <v>0</v>
      </c>
      <c r="S28" s="29">
        <v>1</v>
      </c>
      <c r="T28" s="29">
        <v>0</v>
      </c>
      <c r="U28" s="29">
        <v>1</v>
      </c>
      <c r="V28" s="29">
        <v>0</v>
      </c>
      <c r="W28" s="29">
        <v>10</v>
      </c>
      <c r="X28" s="29">
        <v>0</v>
      </c>
      <c r="Y28" s="29">
        <v>2</v>
      </c>
      <c r="Z28" s="29">
        <v>32</v>
      </c>
      <c r="AA28" s="29">
        <v>0</v>
      </c>
      <c r="AB28" s="29">
        <v>0</v>
      </c>
      <c r="AC28" s="29">
        <v>0</v>
      </c>
      <c r="AD28" s="29">
        <v>0</v>
      </c>
      <c r="AE28" s="29">
        <v>0</v>
      </c>
      <c r="AF28" s="29">
        <v>0</v>
      </c>
      <c r="AG28" s="29">
        <v>0</v>
      </c>
      <c r="AH28" s="29">
        <v>0</v>
      </c>
      <c r="AI28" s="29">
        <v>0</v>
      </c>
      <c r="AJ28" s="29">
        <v>0</v>
      </c>
      <c r="AK28" s="29">
        <v>0</v>
      </c>
      <c r="AL28" s="29">
        <v>0</v>
      </c>
      <c r="AM28" s="29">
        <v>1</v>
      </c>
      <c r="AN28" s="29">
        <v>0</v>
      </c>
      <c r="AO28" s="29">
        <v>1</v>
      </c>
      <c r="AP28" s="29">
        <v>0</v>
      </c>
      <c r="AQ28" s="29">
        <v>4</v>
      </c>
      <c r="AR28" s="29">
        <v>0</v>
      </c>
      <c r="AS28" s="29">
        <v>3</v>
      </c>
      <c r="AT28" s="29">
        <v>13</v>
      </c>
      <c r="AU28" s="29">
        <v>1</v>
      </c>
      <c r="AV28" s="29">
        <v>0</v>
      </c>
      <c r="AW28" s="29">
        <v>0</v>
      </c>
      <c r="AX28" s="29">
        <v>1</v>
      </c>
      <c r="AY28" s="29">
        <v>5</v>
      </c>
      <c r="AZ28" s="29">
        <v>0</v>
      </c>
      <c r="BA28" s="29">
        <v>2</v>
      </c>
      <c r="BB28" s="29">
        <v>3</v>
      </c>
      <c r="BC28" s="29">
        <v>0</v>
      </c>
      <c r="BD28" s="29">
        <v>0</v>
      </c>
      <c r="BE28" s="29">
        <v>0</v>
      </c>
      <c r="BF28" s="29">
        <v>0</v>
      </c>
      <c r="BG28" s="29">
        <v>0</v>
      </c>
      <c r="BH28" s="29">
        <v>0</v>
      </c>
      <c r="BI28" s="29">
        <v>0</v>
      </c>
      <c r="BJ28" s="29">
        <v>0</v>
      </c>
      <c r="BK28" s="29">
        <v>0</v>
      </c>
      <c r="BL28" s="29">
        <v>0</v>
      </c>
      <c r="BM28" s="29">
        <v>0</v>
      </c>
      <c r="BN28" s="29">
        <v>0</v>
      </c>
      <c r="BO28" s="29">
        <v>0</v>
      </c>
      <c r="BP28" s="29">
        <v>0</v>
      </c>
      <c r="BQ28" s="29">
        <v>0</v>
      </c>
      <c r="BR28" s="29">
        <v>0</v>
      </c>
      <c r="BS28" s="29">
        <v>2</v>
      </c>
      <c r="BT28" s="29">
        <v>0</v>
      </c>
      <c r="BU28" s="29">
        <v>2</v>
      </c>
      <c r="BV28" s="29">
        <v>3</v>
      </c>
      <c r="BW28" s="29">
        <v>1</v>
      </c>
      <c r="BX28" s="29">
        <v>0</v>
      </c>
      <c r="BY28" s="29">
        <v>2</v>
      </c>
      <c r="BZ28" s="29">
        <v>1</v>
      </c>
      <c r="CA28" s="29">
        <v>6</v>
      </c>
      <c r="CB28" s="29">
        <v>0</v>
      </c>
      <c r="CC28" s="29">
        <v>5</v>
      </c>
      <c r="CD28" s="29">
        <v>15</v>
      </c>
      <c r="CE28" s="29">
        <v>0</v>
      </c>
      <c r="CF28" s="29">
        <v>0</v>
      </c>
      <c r="CG28" s="29">
        <v>0</v>
      </c>
      <c r="CH28" s="29">
        <v>0</v>
      </c>
      <c r="CI28" s="29">
        <v>0</v>
      </c>
      <c r="CJ28" s="29">
        <v>0</v>
      </c>
      <c r="CK28" s="29">
        <v>0</v>
      </c>
      <c r="CL28" s="29">
        <v>0</v>
      </c>
    </row>
    <row r="29" spans="2:90" ht="20.100000000000001" customHeight="1" thickBot="1" x14ac:dyDescent="0.25">
      <c r="B29" s="4" t="s">
        <v>216</v>
      </c>
      <c r="C29" s="28">
        <v>48</v>
      </c>
      <c r="D29" s="28">
        <v>1</v>
      </c>
      <c r="E29" s="28">
        <v>32</v>
      </c>
      <c r="F29" s="28">
        <v>100</v>
      </c>
      <c r="G29" s="28">
        <v>0</v>
      </c>
      <c r="H29" s="28">
        <v>0</v>
      </c>
      <c r="I29" s="28">
        <v>0</v>
      </c>
      <c r="J29" s="28">
        <v>1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1</v>
      </c>
      <c r="T29" s="28">
        <v>1</v>
      </c>
      <c r="U29" s="28">
        <v>1</v>
      </c>
      <c r="V29" s="28">
        <v>1</v>
      </c>
      <c r="W29" s="28">
        <v>18</v>
      </c>
      <c r="X29" s="28">
        <v>0</v>
      </c>
      <c r="Y29" s="28">
        <v>13</v>
      </c>
      <c r="Z29" s="28">
        <v>39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  <c r="AG29" s="28">
        <v>0</v>
      </c>
      <c r="AH29" s="28">
        <v>0</v>
      </c>
      <c r="AI29" s="28">
        <v>0</v>
      </c>
      <c r="AJ29" s="28">
        <v>0</v>
      </c>
      <c r="AK29" s="28">
        <v>0</v>
      </c>
      <c r="AL29" s="28">
        <v>0</v>
      </c>
      <c r="AM29" s="28">
        <v>2</v>
      </c>
      <c r="AN29" s="28">
        <v>0</v>
      </c>
      <c r="AO29" s="28">
        <v>0</v>
      </c>
      <c r="AP29" s="28">
        <v>2</v>
      </c>
      <c r="AQ29" s="28">
        <v>9</v>
      </c>
      <c r="AR29" s="28">
        <v>0</v>
      </c>
      <c r="AS29" s="28">
        <v>7</v>
      </c>
      <c r="AT29" s="28">
        <v>22</v>
      </c>
      <c r="AU29" s="28">
        <v>1</v>
      </c>
      <c r="AV29" s="28">
        <v>0</v>
      </c>
      <c r="AW29" s="28">
        <v>0</v>
      </c>
      <c r="AX29" s="28">
        <v>1</v>
      </c>
      <c r="AY29" s="28">
        <v>3</v>
      </c>
      <c r="AZ29" s="28">
        <v>0</v>
      </c>
      <c r="BA29" s="28">
        <v>2</v>
      </c>
      <c r="BB29" s="28">
        <v>4</v>
      </c>
      <c r="BC29" s="28">
        <v>0</v>
      </c>
      <c r="BD29" s="28">
        <v>0</v>
      </c>
      <c r="BE29" s="28">
        <v>0</v>
      </c>
      <c r="BF29" s="28">
        <v>0</v>
      </c>
      <c r="BG29" s="28">
        <v>0</v>
      </c>
      <c r="BH29" s="28">
        <v>0</v>
      </c>
      <c r="BI29" s="28">
        <v>0</v>
      </c>
      <c r="BJ29" s="28">
        <v>0</v>
      </c>
      <c r="BK29" s="28">
        <v>0</v>
      </c>
      <c r="BL29" s="28">
        <v>0</v>
      </c>
      <c r="BM29" s="28">
        <v>0</v>
      </c>
      <c r="BN29" s="28">
        <v>0</v>
      </c>
      <c r="BO29" s="28">
        <v>0</v>
      </c>
      <c r="BP29" s="28">
        <v>0</v>
      </c>
      <c r="BQ29" s="28">
        <v>0</v>
      </c>
      <c r="BR29" s="28">
        <v>0</v>
      </c>
      <c r="BS29" s="28">
        <v>2</v>
      </c>
      <c r="BT29" s="28">
        <v>0</v>
      </c>
      <c r="BU29" s="28">
        <v>3</v>
      </c>
      <c r="BV29" s="28">
        <v>7</v>
      </c>
      <c r="BW29" s="28">
        <v>1</v>
      </c>
      <c r="BX29" s="28">
        <v>0</v>
      </c>
      <c r="BY29" s="28">
        <v>1</v>
      </c>
      <c r="BZ29" s="28">
        <v>1</v>
      </c>
      <c r="CA29" s="28">
        <v>11</v>
      </c>
      <c r="CB29" s="28">
        <v>0</v>
      </c>
      <c r="CC29" s="28">
        <v>5</v>
      </c>
      <c r="CD29" s="28">
        <v>22</v>
      </c>
      <c r="CE29" s="28">
        <v>0</v>
      </c>
      <c r="CF29" s="28">
        <v>0</v>
      </c>
      <c r="CG29" s="28">
        <v>0</v>
      </c>
      <c r="CH29" s="28">
        <v>0</v>
      </c>
      <c r="CI29" s="28">
        <v>0</v>
      </c>
      <c r="CJ29" s="28">
        <v>0</v>
      </c>
      <c r="CK29" s="28">
        <v>0</v>
      </c>
      <c r="CL29" s="28">
        <v>0</v>
      </c>
    </row>
    <row r="30" spans="2:90" ht="20.100000000000001" customHeight="1" thickBot="1" x14ac:dyDescent="0.25">
      <c r="B30" s="4" t="s">
        <v>217</v>
      </c>
      <c r="C30" s="19">
        <v>14</v>
      </c>
      <c r="D30" s="19">
        <v>0</v>
      </c>
      <c r="E30" s="19">
        <v>6</v>
      </c>
      <c r="F30" s="19">
        <v>54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1</v>
      </c>
      <c r="T30" s="19">
        <v>0</v>
      </c>
      <c r="U30" s="19">
        <v>0</v>
      </c>
      <c r="V30" s="19">
        <v>1</v>
      </c>
      <c r="W30" s="19">
        <v>2</v>
      </c>
      <c r="X30" s="19">
        <v>0</v>
      </c>
      <c r="Y30" s="19">
        <v>1</v>
      </c>
      <c r="Z30" s="19">
        <v>14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19">
        <v>0</v>
      </c>
      <c r="AI30" s="19">
        <v>0</v>
      </c>
      <c r="AJ30" s="19">
        <v>0</v>
      </c>
      <c r="AK30" s="19">
        <v>0</v>
      </c>
      <c r="AL30" s="19">
        <v>0</v>
      </c>
      <c r="AM30" s="19">
        <v>1</v>
      </c>
      <c r="AN30" s="19">
        <v>0</v>
      </c>
      <c r="AO30" s="19">
        <v>0</v>
      </c>
      <c r="AP30" s="19">
        <v>1</v>
      </c>
      <c r="AQ30" s="19">
        <v>3</v>
      </c>
      <c r="AR30" s="19">
        <v>0</v>
      </c>
      <c r="AS30" s="19">
        <v>2</v>
      </c>
      <c r="AT30" s="19">
        <v>9</v>
      </c>
      <c r="AU30" s="19">
        <v>0</v>
      </c>
      <c r="AV30" s="19">
        <v>0</v>
      </c>
      <c r="AW30" s="19">
        <v>0</v>
      </c>
      <c r="AX30" s="19">
        <v>0</v>
      </c>
      <c r="AY30" s="19">
        <v>0</v>
      </c>
      <c r="AZ30" s="19">
        <v>0</v>
      </c>
      <c r="BA30" s="19">
        <v>0</v>
      </c>
      <c r="BB30" s="19">
        <v>0</v>
      </c>
      <c r="BC30" s="19">
        <v>0</v>
      </c>
      <c r="BD30" s="19">
        <v>0</v>
      </c>
      <c r="BE30" s="19">
        <v>0</v>
      </c>
      <c r="BF30" s="19">
        <v>0</v>
      </c>
      <c r="BG30" s="19">
        <v>0</v>
      </c>
      <c r="BH30" s="19">
        <v>0</v>
      </c>
      <c r="BI30" s="19">
        <v>0</v>
      </c>
      <c r="BJ30" s="19">
        <v>0</v>
      </c>
      <c r="BK30" s="19">
        <v>0</v>
      </c>
      <c r="BL30" s="19">
        <v>0</v>
      </c>
      <c r="BM30" s="19">
        <v>0</v>
      </c>
      <c r="BN30" s="19">
        <v>0</v>
      </c>
      <c r="BO30" s="19">
        <v>0</v>
      </c>
      <c r="BP30" s="19">
        <v>0</v>
      </c>
      <c r="BQ30" s="19">
        <v>0</v>
      </c>
      <c r="BR30" s="19">
        <v>0</v>
      </c>
      <c r="BS30" s="19">
        <v>1</v>
      </c>
      <c r="BT30" s="19">
        <v>0</v>
      </c>
      <c r="BU30" s="19">
        <v>0</v>
      </c>
      <c r="BV30" s="19">
        <v>7</v>
      </c>
      <c r="BW30" s="19">
        <v>1</v>
      </c>
      <c r="BX30" s="19">
        <v>0</v>
      </c>
      <c r="BY30" s="19">
        <v>0</v>
      </c>
      <c r="BZ30" s="19">
        <v>1</v>
      </c>
      <c r="CA30" s="19">
        <v>5</v>
      </c>
      <c r="CB30" s="19">
        <v>0</v>
      </c>
      <c r="CC30" s="19">
        <v>3</v>
      </c>
      <c r="CD30" s="19">
        <v>21</v>
      </c>
      <c r="CE30" s="19">
        <v>0</v>
      </c>
      <c r="CF30" s="19">
        <v>0</v>
      </c>
      <c r="CG30" s="19">
        <v>0</v>
      </c>
      <c r="CH30" s="19">
        <v>0</v>
      </c>
      <c r="CI30" s="19">
        <v>0</v>
      </c>
      <c r="CJ30" s="19">
        <v>0</v>
      </c>
      <c r="CK30" s="19">
        <v>0</v>
      </c>
      <c r="CL30" s="19">
        <v>0</v>
      </c>
    </row>
    <row r="31" spans="2:90" ht="20.100000000000001" customHeight="1" thickBot="1" x14ac:dyDescent="0.25">
      <c r="B31" s="4" t="s">
        <v>218</v>
      </c>
      <c r="C31" s="19">
        <v>8</v>
      </c>
      <c r="D31" s="19">
        <v>0</v>
      </c>
      <c r="E31" s="19">
        <v>11</v>
      </c>
      <c r="F31" s="19">
        <v>14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1</v>
      </c>
      <c r="V31" s="19">
        <v>1</v>
      </c>
      <c r="W31" s="19">
        <v>3</v>
      </c>
      <c r="X31" s="19">
        <v>0</v>
      </c>
      <c r="Y31" s="19">
        <v>5</v>
      </c>
      <c r="Z31" s="19">
        <v>5</v>
      </c>
      <c r="AA31" s="19">
        <v>0</v>
      </c>
      <c r="AB31" s="19">
        <v>0</v>
      </c>
      <c r="AC31" s="19">
        <v>0</v>
      </c>
      <c r="AD31" s="19">
        <v>0</v>
      </c>
      <c r="AE31" s="19">
        <v>0</v>
      </c>
      <c r="AF31" s="19">
        <v>0</v>
      </c>
      <c r="AG31" s="19">
        <v>0</v>
      </c>
      <c r="AH31" s="19">
        <v>0</v>
      </c>
      <c r="AI31" s="19">
        <v>0</v>
      </c>
      <c r="AJ31" s="19">
        <v>0</v>
      </c>
      <c r="AK31" s="19">
        <v>0</v>
      </c>
      <c r="AL31" s="19">
        <v>0</v>
      </c>
      <c r="AM31" s="19">
        <v>0</v>
      </c>
      <c r="AN31" s="19">
        <v>0</v>
      </c>
      <c r="AO31" s="19">
        <v>0</v>
      </c>
      <c r="AP31" s="19">
        <v>0</v>
      </c>
      <c r="AQ31" s="19">
        <v>4</v>
      </c>
      <c r="AR31" s="19">
        <v>0</v>
      </c>
      <c r="AS31" s="19">
        <v>3</v>
      </c>
      <c r="AT31" s="19">
        <v>1</v>
      </c>
      <c r="AU31" s="19">
        <v>0</v>
      </c>
      <c r="AV31" s="19">
        <v>0</v>
      </c>
      <c r="AW31" s="19">
        <v>0</v>
      </c>
      <c r="AX31" s="19">
        <v>0</v>
      </c>
      <c r="AY31" s="19">
        <v>0</v>
      </c>
      <c r="AZ31" s="19">
        <v>0</v>
      </c>
      <c r="BA31" s="19">
        <v>0</v>
      </c>
      <c r="BB31" s="19">
        <v>0</v>
      </c>
      <c r="BC31" s="19">
        <v>0</v>
      </c>
      <c r="BD31" s="19">
        <v>0</v>
      </c>
      <c r="BE31" s="19">
        <v>0</v>
      </c>
      <c r="BF31" s="19">
        <v>0</v>
      </c>
      <c r="BG31" s="19">
        <v>0</v>
      </c>
      <c r="BH31" s="19">
        <v>0</v>
      </c>
      <c r="BI31" s="19">
        <v>0</v>
      </c>
      <c r="BJ31" s="19">
        <v>0</v>
      </c>
      <c r="BK31" s="19">
        <v>0</v>
      </c>
      <c r="BL31" s="19">
        <v>0</v>
      </c>
      <c r="BM31" s="19">
        <v>0</v>
      </c>
      <c r="BN31" s="19">
        <v>0</v>
      </c>
      <c r="BO31" s="19">
        <v>0</v>
      </c>
      <c r="BP31" s="19">
        <v>0</v>
      </c>
      <c r="BQ31" s="19">
        <v>0</v>
      </c>
      <c r="BR31" s="19">
        <v>0</v>
      </c>
      <c r="BS31" s="19">
        <v>1</v>
      </c>
      <c r="BT31" s="19">
        <v>0</v>
      </c>
      <c r="BU31" s="19">
        <v>0</v>
      </c>
      <c r="BV31" s="19">
        <v>5</v>
      </c>
      <c r="BW31" s="19">
        <v>0</v>
      </c>
      <c r="BX31" s="19">
        <v>0</v>
      </c>
      <c r="BY31" s="19">
        <v>1</v>
      </c>
      <c r="BZ31" s="19">
        <v>1</v>
      </c>
      <c r="CA31" s="19">
        <v>0</v>
      </c>
      <c r="CB31" s="19">
        <v>0</v>
      </c>
      <c r="CC31" s="19">
        <v>1</v>
      </c>
      <c r="CD31" s="19">
        <v>1</v>
      </c>
      <c r="CE31" s="19">
        <v>0</v>
      </c>
      <c r="CF31" s="19">
        <v>0</v>
      </c>
      <c r="CG31" s="19">
        <v>0</v>
      </c>
      <c r="CH31" s="19">
        <v>0</v>
      </c>
      <c r="CI31" s="19">
        <v>0</v>
      </c>
      <c r="CJ31" s="19">
        <v>0</v>
      </c>
      <c r="CK31" s="19">
        <v>0</v>
      </c>
      <c r="CL31" s="19">
        <v>0</v>
      </c>
    </row>
    <row r="32" spans="2:90" ht="20.100000000000001" customHeight="1" thickBot="1" x14ac:dyDescent="0.25">
      <c r="B32" s="4" t="s">
        <v>219</v>
      </c>
      <c r="C32" s="19">
        <v>9</v>
      </c>
      <c r="D32" s="19">
        <v>1</v>
      </c>
      <c r="E32" s="19">
        <v>11</v>
      </c>
      <c r="F32" s="19">
        <v>29</v>
      </c>
      <c r="G32" s="19">
        <v>0</v>
      </c>
      <c r="H32" s="19">
        <v>0</v>
      </c>
      <c r="I32" s="19">
        <v>1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2</v>
      </c>
      <c r="X32" s="19">
        <v>0</v>
      </c>
      <c r="Y32" s="19">
        <v>2</v>
      </c>
      <c r="Z32" s="19">
        <v>14</v>
      </c>
      <c r="AA32" s="19">
        <v>0</v>
      </c>
      <c r="AB32" s="19">
        <v>0</v>
      </c>
      <c r="AC32" s="19">
        <v>0</v>
      </c>
      <c r="AD32" s="19">
        <v>0</v>
      </c>
      <c r="AE32" s="19">
        <v>1</v>
      </c>
      <c r="AF32" s="19">
        <v>0</v>
      </c>
      <c r="AG32" s="19">
        <v>2</v>
      </c>
      <c r="AH32" s="19">
        <v>0</v>
      </c>
      <c r="AI32" s="19">
        <v>0</v>
      </c>
      <c r="AJ32" s="19">
        <v>0</v>
      </c>
      <c r="AK32" s="19">
        <v>0</v>
      </c>
      <c r="AL32" s="19">
        <v>0</v>
      </c>
      <c r="AM32" s="19">
        <v>0</v>
      </c>
      <c r="AN32" s="19">
        <v>0</v>
      </c>
      <c r="AO32" s="19">
        <v>0</v>
      </c>
      <c r="AP32" s="19">
        <v>0</v>
      </c>
      <c r="AQ32" s="19">
        <v>1</v>
      </c>
      <c r="AR32" s="19">
        <v>0</v>
      </c>
      <c r="AS32" s="19">
        <v>0</v>
      </c>
      <c r="AT32" s="19">
        <v>4</v>
      </c>
      <c r="AU32" s="19">
        <v>1</v>
      </c>
      <c r="AV32" s="19">
        <v>0</v>
      </c>
      <c r="AW32" s="19">
        <v>0</v>
      </c>
      <c r="AX32" s="19">
        <v>1</v>
      </c>
      <c r="AY32" s="19">
        <v>0</v>
      </c>
      <c r="AZ32" s="19">
        <v>0</v>
      </c>
      <c r="BA32" s="19">
        <v>0</v>
      </c>
      <c r="BB32" s="19">
        <v>0</v>
      </c>
      <c r="BC32" s="19">
        <v>0</v>
      </c>
      <c r="BD32" s="19">
        <v>0</v>
      </c>
      <c r="BE32" s="19">
        <v>0</v>
      </c>
      <c r="BF32" s="19">
        <v>0</v>
      </c>
      <c r="BG32" s="19">
        <v>0</v>
      </c>
      <c r="BH32" s="19">
        <v>0</v>
      </c>
      <c r="BI32" s="19">
        <v>0</v>
      </c>
      <c r="BJ32" s="19">
        <v>0</v>
      </c>
      <c r="BK32" s="19">
        <v>0</v>
      </c>
      <c r="BL32" s="19">
        <v>0</v>
      </c>
      <c r="BM32" s="19">
        <v>0</v>
      </c>
      <c r="BN32" s="19">
        <v>0</v>
      </c>
      <c r="BO32" s="19">
        <v>0</v>
      </c>
      <c r="BP32" s="19">
        <v>0</v>
      </c>
      <c r="BQ32" s="19">
        <v>0</v>
      </c>
      <c r="BR32" s="19">
        <v>0</v>
      </c>
      <c r="BS32" s="19">
        <v>0</v>
      </c>
      <c r="BT32" s="19">
        <v>0</v>
      </c>
      <c r="BU32" s="19">
        <v>0</v>
      </c>
      <c r="BV32" s="19">
        <v>0</v>
      </c>
      <c r="BW32" s="19">
        <v>0</v>
      </c>
      <c r="BX32" s="19">
        <v>1</v>
      </c>
      <c r="BY32" s="19">
        <v>1</v>
      </c>
      <c r="BZ32" s="19">
        <v>0</v>
      </c>
      <c r="CA32" s="19">
        <v>4</v>
      </c>
      <c r="CB32" s="19">
        <v>0</v>
      </c>
      <c r="CC32" s="19">
        <v>5</v>
      </c>
      <c r="CD32" s="19">
        <v>10</v>
      </c>
      <c r="CE32" s="19">
        <v>0</v>
      </c>
      <c r="CF32" s="19">
        <v>0</v>
      </c>
      <c r="CG32" s="19">
        <v>0</v>
      </c>
      <c r="CH32" s="19">
        <v>0</v>
      </c>
      <c r="CI32" s="19">
        <v>0</v>
      </c>
      <c r="CJ32" s="19">
        <v>0</v>
      </c>
      <c r="CK32" s="19">
        <v>0</v>
      </c>
      <c r="CL32" s="19">
        <v>0</v>
      </c>
    </row>
    <row r="33" spans="2:90" ht="20.100000000000001" customHeight="1" thickBot="1" x14ac:dyDescent="0.25">
      <c r="B33" s="4" t="s">
        <v>220</v>
      </c>
      <c r="C33" s="19">
        <v>2</v>
      </c>
      <c r="D33" s="19">
        <v>0</v>
      </c>
      <c r="E33" s="19">
        <v>4</v>
      </c>
      <c r="F33" s="19">
        <v>9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1</v>
      </c>
      <c r="X33" s="19">
        <v>0</v>
      </c>
      <c r="Y33" s="19">
        <v>2</v>
      </c>
      <c r="Z33" s="19">
        <v>4</v>
      </c>
      <c r="AA33" s="19">
        <v>0</v>
      </c>
      <c r="AB33" s="19">
        <v>0</v>
      </c>
      <c r="AC33" s="19">
        <v>0</v>
      </c>
      <c r="AD33" s="19">
        <v>0</v>
      </c>
      <c r="AE33" s="19">
        <v>0</v>
      </c>
      <c r="AF33" s="19">
        <v>0</v>
      </c>
      <c r="AG33" s="19">
        <v>0</v>
      </c>
      <c r="AH33" s="19">
        <v>0</v>
      </c>
      <c r="AI33" s="19">
        <v>0</v>
      </c>
      <c r="AJ33" s="19">
        <v>0</v>
      </c>
      <c r="AK33" s="19">
        <v>0</v>
      </c>
      <c r="AL33" s="19">
        <v>0</v>
      </c>
      <c r="AM33" s="19">
        <v>0</v>
      </c>
      <c r="AN33" s="19">
        <v>0</v>
      </c>
      <c r="AO33" s="19">
        <v>0</v>
      </c>
      <c r="AP33" s="19">
        <v>0</v>
      </c>
      <c r="AQ33" s="19">
        <v>1</v>
      </c>
      <c r="AR33" s="19">
        <v>0</v>
      </c>
      <c r="AS33" s="19">
        <v>1</v>
      </c>
      <c r="AT33" s="19">
        <v>1</v>
      </c>
      <c r="AU33" s="19">
        <v>0</v>
      </c>
      <c r="AV33" s="19">
        <v>0</v>
      </c>
      <c r="AW33" s="19">
        <v>0</v>
      </c>
      <c r="AX33" s="19">
        <v>0</v>
      </c>
      <c r="AY33" s="19">
        <v>0</v>
      </c>
      <c r="AZ33" s="19">
        <v>0</v>
      </c>
      <c r="BA33" s="19">
        <v>0</v>
      </c>
      <c r="BB33" s="19">
        <v>0</v>
      </c>
      <c r="BC33" s="19">
        <v>0</v>
      </c>
      <c r="BD33" s="19">
        <v>0</v>
      </c>
      <c r="BE33" s="19">
        <v>0</v>
      </c>
      <c r="BF33" s="19">
        <v>0</v>
      </c>
      <c r="BG33" s="19">
        <v>0</v>
      </c>
      <c r="BH33" s="19">
        <v>0</v>
      </c>
      <c r="BI33" s="19">
        <v>0</v>
      </c>
      <c r="BJ33" s="19">
        <v>0</v>
      </c>
      <c r="BK33" s="19">
        <v>0</v>
      </c>
      <c r="BL33" s="19">
        <v>0</v>
      </c>
      <c r="BM33" s="19">
        <v>0</v>
      </c>
      <c r="BN33" s="19">
        <v>0</v>
      </c>
      <c r="BO33" s="19">
        <v>0</v>
      </c>
      <c r="BP33" s="19">
        <v>0</v>
      </c>
      <c r="BQ33" s="19">
        <v>0</v>
      </c>
      <c r="BR33" s="19">
        <v>0</v>
      </c>
      <c r="BS33" s="19">
        <v>0</v>
      </c>
      <c r="BT33" s="19">
        <v>0</v>
      </c>
      <c r="BU33" s="19">
        <v>0</v>
      </c>
      <c r="BV33" s="19">
        <v>0</v>
      </c>
      <c r="BW33" s="19">
        <v>0</v>
      </c>
      <c r="BX33" s="19">
        <v>0</v>
      </c>
      <c r="BY33" s="19">
        <v>0</v>
      </c>
      <c r="BZ33" s="19">
        <v>0</v>
      </c>
      <c r="CA33" s="19">
        <v>0</v>
      </c>
      <c r="CB33" s="19">
        <v>0</v>
      </c>
      <c r="CC33" s="19">
        <v>1</v>
      </c>
      <c r="CD33" s="19">
        <v>4</v>
      </c>
      <c r="CE33" s="19">
        <v>0</v>
      </c>
      <c r="CF33" s="19">
        <v>0</v>
      </c>
      <c r="CG33" s="19">
        <v>0</v>
      </c>
      <c r="CH33" s="19">
        <v>0</v>
      </c>
      <c r="CI33" s="19">
        <v>0</v>
      </c>
      <c r="CJ33" s="19">
        <v>0</v>
      </c>
      <c r="CK33" s="19">
        <v>0</v>
      </c>
      <c r="CL33" s="19">
        <v>0</v>
      </c>
    </row>
    <row r="34" spans="2:90" ht="20.100000000000001" customHeight="1" thickBot="1" x14ac:dyDescent="0.25">
      <c r="B34" s="4" t="s">
        <v>221</v>
      </c>
      <c r="C34" s="19">
        <v>35</v>
      </c>
      <c r="D34" s="19">
        <v>1</v>
      </c>
      <c r="E34" s="19">
        <v>34</v>
      </c>
      <c r="F34" s="19">
        <v>63</v>
      </c>
      <c r="G34" s="19">
        <v>2</v>
      </c>
      <c r="H34" s="19">
        <v>0</v>
      </c>
      <c r="I34" s="19">
        <v>1</v>
      </c>
      <c r="J34" s="19">
        <v>2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19">
        <v>0</v>
      </c>
      <c r="W34" s="19">
        <v>15</v>
      </c>
      <c r="X34" s="19">
        <v>0</v>
      </c>
      <c r="Y34" s="19">
        <v>9</v>
      </c>
      <c r="Z34" s="19">
        <v>25</v>
      </c>
      <c r="AA34" s="19">
        <v>0</v>
      </c>
      <c r="AB34" s="19">
        <v>0</v>
      </c>
      <c r="AC34" s="19">
        <v>0</v>
      </c>
      <c r="AD34" s="19">
        <v>0</v>
      </c>
      <c r="AE34" s="19">
        <v>2</v>
      </c>
      <c r="AF34" s="19">
        <v>0</v>
      </c>
      <c r="AG34" s="19">
        <v>1</v>
      </c>
      <c r="AH34" s="19">
        <v>2</v>
      </c>
      <c r="AI34" s="19">
        <v>0</v>
      </c>
      <c r="AJ34" s="19">
        <v>0</v>
      </c>
      <c r="AK34" s="19">
        <v>0</v>
      </c>
      <c r="AL34" s="19">
        <v>0</v>
      </c>
      <c r="AM34" s="19">
        <v>0</v>
      </c>
      <c r="AN34" s="19">
        <v>1</v>
      </c>
      <c r="AO34" s="19">
        <v>1</v>
      </c>
      <c r="AP34" s="19">
        <v>0</v>
      </c>
      <c r="AQ34" s="19">
        <v>5</v>
      </c>
      <c r="AR34" s="19">
        <v>0</v>
      </c>
      <c r="AS34" s="19">
        <v>9</v>
      </c>
      <c r="AT34" s="19">
        <v>15</v>
      </c>
      <c r="AU34" s="19">
        <v>0</v>
      </c>
      <c r="AV34" s="19">
        <v>0</v>
      </c>
      <c r="AW34" s="19">
        <v>0</v>
      </c>
      <c r="AX34" s="19">
        <v>0</v>
      </c>
      <c r="AY34" s="19">
        <v>0</v>
      </c>
      <c r="AZ34" s="19">
        <v>0</v>
      </c>
      <c r="BA34" s="19">
        <v>1</v>
      </c>
      <c r="BB34" s="19">
        <v>2</v>
      </c>
      <c r="BC34" s="19">
        <v>0</v>
      </c>
      <c r="BD34" s="19">
        <v>0</v>
      </c>
      <c r="BE34" s="19">
        <v>0</v>
      </c>
      <c r="BF34" s="19">
        <v>0</v>
      </c>
      <c r="BG34" s="19">
        <v>0</v>
      </c>
      <c r="BH34" s="19">
        <v>0</v>
      </c>
      <c r="BI34" s="19">
        <v>0</v>
      </c>
      <c r="BJ34" s="19">
        <v>0</v>
      </c>
      <c r="BK34" s="19">
        <v>0</v>
      </c>
      <c r="BL34" s="19">
        <v>0</v>
      </c>
      <c r="BM34" s="19">
        <v>0</v>
      </c>
      <c r="BN34" s="19">
        <v>0</v>
      </c>
      <c r="BO34" s="19">
        <v>0</v>
      </c>
      <c r="BP34" s="19">
        <v>0</v>
      </c>
      <c r="BQ34" s="19">
        <v>0</v>
      </c>
      <c r="BR34" s="19">
        <v>0</v>
      </c>
      <c r="BS34" s="19">
        <v>0</v>
      </c>
      <c r="BT34" s="19">
        <v>0</v>
      </c>
      <c r="BU34" s="19">
        <v>0</v>
      </c>
      <c r="BV34" s="19">
        <v>0</v>
      </c>
      <c r="BW34" s="19">
        <v>1</v>
      </c>
      <c r="BX34" s="19">
        <v>0</v>
      </c>
      <c r="BY34" s="19">
        <v>1</v>
      </c>
      <c r="BZ34" s="19">
        <v>0</v>
      </c>
      <c r="CA34" s="19">
        <v>10</v>
      </c>
      <c r="CB34" s="19">
        <v>0</v>
      </c>
      <c r="CC34" s="19">
        <v>11</v>
      </c>
      <c r="CD34" s="19">
        <v>17</v>
      </c>
      <c r="CE34" s="19">
        <v>0</v>
      </c>
      <c r="CF34" s="19">
        <v>0</v>
      </c>
      <c r="CG34" s="19">
        <v>0</v>
      </c>
      <c r="CH34" s="19">
        <v>0</v>
      </c>
      <c r="CI34" s="19">
        <v>0</v>
      </c>
      <c r="CJ34" s="19">
        <v>0</v>
      </c>
      <c r="CK34" s="19">
        <v>0</v>
      </c>
      <c r="CL34" s="19">
        <v>0</v>
      </c>
    </row>
    <row r="35" spans="2:90" ht="20.100000000000001" customHeight="1" thickBot="1" x14ac:dyDescent="0.25">
      <c r="B35" s="4" t="s">
        <v>222</v>
      </c>
      <c r="C35" s="19">
        <v>7</v>
      </c>
      <c r="D35" s="19">
        <v>0</v>
      </c>
      <c r="E35" s="19">
        <v>8</v>
      </c>
      <c r="F35" s="19">
        <v>19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1</v>
      </c>
      <c r="T35" s="19">
        <v>0</v>
      </c>
      <c r="U35" s="19">
        <v>0</v>
      </c>
      <c r="V35" s="19">
        <v>1</v>
      </c>
      <c r="W35" s="19">
        <v>4</v>
      </c>
      <c r="X35" s="19">
        <v>0</v>
      </c>
      <c r="Y35" s="19">
        <v>3</v>
      </c>
      <c r="Z35" s="19">
        <v>8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19">
        <v>0</v>
      </c>
      <c r="AL35" s="19">
        <v>0</v>
      </c>
      <c r="AM35" s="19">
        <v>0</v>
      </c>
      <c r="AN35" s="19">
        <v>0</v>
      </c>
      <c r="AO35" s="19">
        <v>0</v>
      </c>
      <c r="AP35" s="19">
        <v>0</v>
      </c>
      <c r="AQ35" s="19">
        <v>1</v>
      </c>
      <c r="AR35" s="19">
        <v>0</v>
      </c>
      <c r="AS35" s="19">
        <v>3</v>
      </c>
      <c r="AT35" s="19">
        <v>1</v>
      </c>
      <c r="AU35" s="19">
        <v>0</v>
      </c>
      <c r="AV35" s="19">
        <v>0</v>
      </c>
      <c r="AW35" s="19">
        <v>0</v>
      </c>
      <c r="AX35" s="19">
        <v>0</v>
      </c>
      <c r="AY35" s="19">
        <v>0</v>
      </c>
      <c r="AZ35" s="19">
        <v>0</v>
      </c>
      <c r="BA35" s="19">
        <v>0</v>
      </c>
      <c r="BB35" s="19">
        <v>0</v>
      </c>
      <c r="BC35" s="19">
        <v>0</v>
      </c>
      <c r="BD35" s="19">
        <v>0</v>
      </c>
      <c r="BE35" s="19">
        <v>0</v>
      </c>
      <c r="BF35" s="19">
        <v>0</v>
      </c>
      <c r="BG35" s="19">
        <v>0</v>
      </c>
      <c r="BH35" s="19">
        <v>0</v>
      </c>
      <c r="BI35" s="19">
        <v>0</v>
      </c>
      <c r="BJ35" s="19">
        <v>0</v>
      </c>
      <c r="BK35" s="19">
        <v>0</v>
      </c>
      <c r="BL35" s="19">
        <v>0</v>
      </c>
      <c r="BM35" s="19">
        <v>0</v>
      </c>
      <c r="BN35" s="19">
        <v>0</v>
      </c>
      <c r="BO35" s="19">
        <v>0</v>
      </c>
      <c r="BP35" s="19">
        <v>0</v>
      </c>
      <c r="BQ35" s="19">
        <v>0</v>
      </c>
      <c r="BR35" s="19">
        <v>0</v>
      </c>
      <c r="BS35" s="19">
        <v>0</v>
      </c>
      <c r="BT35" s="19">
        <v>0</v>
      </c>
      <c r="BU35" s="19">
        <v>0</v>
      </c>
      <c r="BV35" s="19">
        <v>0</v>
      </c>
      <c r="BW35" s="19">
        <v>0</v>
      </c>
      <c r="BX35" s="19">
        <v>0</v>
      </c>
      <c r="BY35" s="19">
        <v>0</v>
      </c>
      <c r="BZ35" s="19">
        <v>0</v>
      </c>
      <c r="CA35" s="19">
        <v>1</v>
      </c>
      <c r="CB35" s="19">
        <v>0</v>
      </c>
      <c r="CC35" s="19">
        <v>2</v>
      </c>
      <c r="CD35" s="19">
        <v>9</v>
      </c>
      <c r="CE35" s="19">
        <v>0</v>
      </c>
      <c r="CF35" s="19">
        <v>0</v>
      </c>
      <c r="CG35" s="19">
        <v>0</v>
      </c>
      <c r="CH35" s="19">
        <v>0</v>
      </c>
      <c r="CI35" s="19">
        <v>0</v>
      </c>
      <c r="CJ35" s="19">
        <v>0</v>
      </c>
      <c r="CK35" s="19">
        <v>0</v>
      </c>
      <c r="CL35" s="19">
        <v>0</v>
      </c>
    </row>
    <row r="36" spans="2:90" ht="20.100000000000001" customHeight="1" thickBot="1" x14ac:dyDescent="0.25">
      <c r="B36" s="4" t="s">
        <v>223</v>
      </c>
      <c r="C36" s="19">
        <v>32</v>
      </c>
      <c r="D36" s="19">
        <v>0</v>
      </c>
      <c r="E36" s="19">
        <v>21</v>
      </c>
      <c r="F36" s="19">
        <v>102</v>
      </c>
      <c r="G36" s="19">
        <v>0</v>
      </c>
      <c r="H36" s="19">
        <v>0</v>
      </c>
      <c r="I36" s="19">
        <v>1</v>
      </c>
      <c r="J36" s="19">
        <v>1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0</v>
      </c>
      <c r="V36" s="19">
        <v>0</v>
      </c>
      <c r="W36" s="19">
        <v>13</v>
      </c>
      <c r="X36" s="19">
        <v>0</v>
      </c>
      <c r="Y36" s="19">
        <v>9</v>
      </c>
      <c r="Z36" s="19">
        <v>45</v>
      </c>
      <c r="AA36" s="19">
        <v>0</v>
      </c>
      <c r="AB36" s="19">
        <v>0</v>
      </c>
      <c r="AC36" s="19">
        <v>0</v>
      </c>
      <c r="AD36" s="19">
        <v>0</v>
      </c>
      <c r="AE36" s="19">
        <v>0</v>
      </c>
      <c r="AF36" s="19">
        <v>0</v>
      </c>
      <c r="AG36" s="19">
        <v>0</v>
      </c>
      <c r="AH36" s="19">
        <v>0</v>
      </c>
      <c r="AI36" s="19">
        <v>0</v>
      </c>
      <c r="AJ36" s="19">
        <v>0</v>
      </c>
      <c r="AK36" s="19">
        <v>0</v>
      </c>
      <c r="AL36" s="19">
        <v>0</v>
      </c>
      <c r="AM36" s="19">
        <v>0</v>
      </c>
      <c r="AN36" s="19">
        <v>0</v>
      </c>
      <c r="AO36" s="19">
        <v>0</v>
      </c>
      <c r="AP36" s="19">
        <v>2</v>
      </c>
      <c r="AQ36" s="19">
        <v>3</v>
      </c>
      <c r="AR36" s="19">
        <v>0</v>
      </c>
      <c r="AS36" s="19">
        <v>0</v>
      </c>
      <c r="AT36" s="19">
        <v>14</v>
      </c>
      <c r="AU36" s="19">
        <v>0</v>
      </c>
      <c r="AV36" s="19">
        <v>0</v>
      </c>
      <c r="AW36" s="19">
        <v>0</v>
      </c>
      <c r="AX36" s="19">
        <v>1</v>
      </c>
      <c r="AY36" s="19">
        <v>1</v>
      </c>
      <c r="AZ36" s="19">
        <v>0</v>
      </c>
      <c r="BA36" s="19">
        <v>0</v>
      </c>
      <c r="BB36" s="19">
        <v>1</v>
      </c>
      <c r="BC36" s="19">
        <v>0</v>
      </c>
      <c r="BD36" s="19">
        <v>0</v>
      </c>
      <c r="BE36" s="19">
        <v>0</v>
      </c>
      <c r="BF36" s="19">
        <v>0</v>
      </c>
      <c r="BG36" s="19">
        <v>0</v>
      </c>
      <c r="BH36" s="19">
        <v>0</v>
      </c>
      <c r="BI36" s="19">
        <v>0</v>
      </c>
      <c r="BJ36" s="19">
        <v>0</v>
      </c>
      <c r="BK36" s="19">
        <v>0</v>
      </c>
      <c r="BL36" s="19">
        <v>0</v>
      </c>
      <c r="BM36" s="19">
        <v>0</v>
      </c>
      <c r="BN36" s="19">
        <v>0</v>
      </c>
      <c r="BO36" s="19">
        <v>0</v>
      </c>
      <c r="BP36" s="19">
        <v>0</v>
      </c>
      <c r="BQ36" s="19">
        <v>0</v>
      </c>
      <c r="BR36" s="19">
        <v>0</v>
      </c>
      <c r="BS36" s="19">
        <v>3</v>
      </c>
      <c r="BT36" s="19">
        <v>0</v>
      </c>
      <c r="BU36" s="19">
        <v>1</v>
      </c>
      <c r="BV36" s="19">
        <v>10</v>
      </c>
      <c r="BW36" s="19">
        <v>0</v>
      </c>
      <c r="BX36" s="19">
        <v>0</v>
      </c>
      <c r="BY36" s="19">
        <v>0</v>
      </c>
      <c r="BZ36" s="19">
        <v>1</v>
      </c>
      <c r="CA36" s="19">
        <v>12</v>
      </c>
      <c r="CB36" s="19">
        <v>0</v>
      </c>
      <c r="CC36" s="19">
        <v>10</v>
      </c>
      <c r="CD36" s="19">
        <v>27</v>
      </c>
      <c r="CE36" s="19">
        <v>0</v>
      </c>
      <c r="CF36" s="19">
        <v>0</v>
      </c>
      <c r="CG36" s="19">
        <v>0</v>
      </c>
      <c r="CH36" s="19">
        <v>0</v>
      </c>
      <c r="CI36" s="19">
        <v>0</v>
      </c>
      <c r="CJ36" s="19">
        <v>0</v>
      </c>
      <c r="CK36" s="19">
        <v>0</v>
      </c>
      <c r="CL36" s="19">
        <v>0</v>
      </c>
    </row>
    <row r="37" spans="2:90" ht="20.100000000000001" customHeight="1" thickBot="1" x14ac:dyDescent="0.25">
      <c r="B37" s="4" t="s">
        <v>224</v>
      </c>
      <c r="C37" s="19">
        <v>43</v>
      </c>
      <c r="D37" s="19">
        <v>1</v>
      </c>
      <c r="E37" s="19">
        <v>35</v>
      </c>
      <c r="F37" s="19">
        <v>209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2</v>
      </c>
      <c r="T37" s="19">
        <v>1</v>
      </c>
      <c r="U37" s="19">
        <v>2</v>
      </c>
      <c r="V37" s="19">
        <v>6</v>
      </c>
      <c r="W37" s="19">
        <v>17</v>
      </c>
      <c r="X37" s="19">
        <v>0</v>
      </c>
      <c r="Y37" s="19">
        <v>16</v>
      </c>
      <c r="Z37" s="19">
        <v>68</v>
      </c>
      <c r="AA37" s="19">
        <v>0</v>
      </c>
      <c r="AB37" s="19">
        <v>0</v>
      </c>
      <c r="AC37" s="19">
        <v>0</v>
      </c>
      <c r="AD37" s="19">
        <v>1</v>
      </c>
      <c r="AE37" s="19">
        <v>1</v>
      </c>
      <c r="AF37" s="19">
        <v>0</v>
      </c>
      <c r="AG37" s="19">
        <v>2</v>
      </c>
      <c r="AH37" s="19">
        <v>1</v>
      </c>
      <c r="AI37" s="19">
        <v>0</v>
      </c>
      <c r="AJ37" s="19">
        <v>0</v>
      </c>
      <c r="AK37" s="19">
        <v>0</v>
      </c>
      <c r="AL37" s="19">
        <v>0</v>
      </c>
      <c r="AM37" s="19">
        <v>0</v>
      </c>
      <c r="AN37" s="19">
        <v>0</v>
      </c>
      <c r="AO37" s="19">
        <v>0</v>
      </c>
      <c r="AP37" s="19">
        <v>1</v>
      </c>
      <c r="AQ37" s="19">
        <v>2</v>
      </c>
      <c r="AR37" s="19">
        <v>0</v>
      </c>
      <c r="AS37" s="19">
        <v>2</v>
      </c>
      <c r="AT37" s="19">
        <v>28</v>
      </c>
      <c r="AU37" s="19">
        <v>0</v>
      </c>
      <c r="AV37" s="19">
        <v>0</v>
      </c>
      <c r="AW37" s="19">
        <v>0</v>
      </c>
      <c r="AX37" s="19">
        <v>1</v>
      </c>
      <c r="AY37" s="19">
        <v>0</v>
      </c>
      <c r="AZ37" s="19">
        <v>0</v>
      </c>
      <c r="BA37" s="19">
        <v>0</v>
      </c>
      <c r="BB37" s="19">
        <v>1</v>
      </c>
      <c r="BC37" s="19">
        <v>0</v>
      </c>
      <c r="BD37" s="19">
        <v>0</v>
      </c>
      <c r="BE37" s="19">
        <v>0</v>
      </c>
      <c r="BF37" s="19">
        <v>0</v>
      </c>
      <c r="BG37" s="19">
        <v>0</v>
      </c>
      <c r="BH37" s="19">
        <v>0</v>
      </c>
      <c r="BI37" s="19">
        <v>0</v>
      </c>
      <c r="BJ37" s="19">
        <v>0</v>
      </c>
      <c r="BK37" s="19">
        <v>0</v>
      </c>
      <c r="BL37" s="19">
        <v>0</v>
      </c>
      <c r="BM37" s="19">
        <v>0</v>
      </c>
      <c r="BN37" s="19">
        <v>0</v>
      </c>
      <c r="BO37" s="19">
        <v>0</v>
      </c>
      <c r="BP37" s="19">
        <v>0</v>
      </c>
      <c r="BQ37" s="19">
        <v>0</v>
      </c>
      <c r="BR37" s="19">
        <v>0</v>
      </c>
      <c r="BS37" s="19">
        <v>2</v>
      </c>
      <c r="BT37" s="19">
        <v>0</v>
      </c>
      <c r="BU37" s="19">
        <v>0</v>
      </c>
      <c r="BV37" s="19">
        <v>10</v>
      </c>
      <c r="BW37" s="19">
        <v>0</v>
      </c>
      <c r="BX37" s="19">
        <v>0</v>
      </c>
      <c r="BY37" s="19">
        <v>1</v>
      </c>
      <c r="BZ37" s="19">
        <v>2</v>
      </c>
      <c r="CA37" s="19">
        <v>19</v>
      </c>
      <c r="CB37" s="19">
        <v>0</v>
      </c>
      <c r="CC37" s="19">
        <v>12</v>
      </c>
      <c r="CD37" s="19">
        <v>90</v>
      </c>
      <c r="CE37" s="19">
        <v>0</v>
      </c>
      <c r="CF37" s="19">
        <v>0</v>
      </c>
      <c r="CG37" s="19">
        <v>0</v>
      </c>
      <c r="CH37" s="19">
        <v>0</v>
      </c>
      <c r="CI37" s="19">
        <v>0</v>
      </c>
      <c r="CJ37" s="19">
        <v>0</v>
      </c>
      <c r="CK37" s="19">
        <v>0</v>
      </c>
      <c r="CL37" s="19">
        <v>0</v>
      </c>
    </row>
    <row r="38" spans="2:90" ht="20.100000000000001" customHeight="1" thickBot="1" x14ac:dyDescent="0.25">
      <c r="B38" s="4" t="s">
        <v>225</v>
      </c>
      <c r="C38" s="19">
        <v>13</v>
      </c>
      <c r="D38" s="19">
        <v>0</v>
      </c>
      <c r="E38" s="19">
        <v>20</v>
      </c>
      <c r="F38" s="19">
        <v>94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19">
        <v>3</v>
      </c>
      <c r="W38" s="19">
        <v>9</v>
      </c>
      <c r="X38" s="19">
        <v>0</v>
      </c>
      <c r="Y38" s="19">
        <v>13</v>
      </c>
      <c r="Z38" s="19">
        <v>41</v>
      </c>
      <c r="AA38" s="19">
        <v>0</v>
      </c>
      <c r="AB38" s="19">
        <v>0</v>
      </c>
      <c r="AC38" s="19">
        <v>0</v>
      </c>
      <c r="AD38" s="19">
        <v>0</v>
      </c>
      <c r="AE38" s="19">
        <v>0</v>
      </c>
      <c r="AF38" s="19">
        <v>0</v>
      </c>
      <c r="AG38" s="19">
        <v>0</v>
      </c>
      <c r="AH38" s="19">
        <v>0</v>
      </c>
      <c r="AI38" s="19">
        <v>0</v>
      </c>
      <c r="AJ38" s="19">
        <v>0</v>
      </c>
      <c r="AK38" s="19">
        <v>0</v>
      </c>
      <c r="AL38" s="19">
        <v>0</v>
      </c>
      <c r="AM38" s="19">
        <v>0</v>
      </c>
      <c r="AN38" s="19">
        <v>0</v>
      </c>
      <c r="AO38" s="19">
        <v>0</v>
      </c>
      <c r="AP38" s="19">
        <v>0</v>
      </c>
      <c r="AQ38" s="19">
        <v>2</v>
      </c>
      <c r="AR38" s="19">
        <v>0</v>
      </c>
      <c r="AS38" s="19">
        <v>0</v>
      </c>
      <c r="AT38" s="19">
        <v>26</v>
      </c>
      <c r="AU38" s="19">
        <v>0</v>
      </c>
      <c r="AV38" s="19">
        <v>0</v>
      </c>
      <c r="AW38" s="19">
        <v>0</v>
      </c>
      <c r="AX38" s="19">
        <v>0</v>
      </c>
      <c r="AY38" s="19">
        <v>0</v>
      </c>
      <c r="AZ38" s="19">
        <v>0</v>
      </c>
      <c r="BA38" s="19">
        <v>0</v>
      </c>
      <c r="BB38" s="19">
        <v>1</v>
      </c>
      <c r="BC38" s="19">
        <v>0</v>
      </c>
      <c r="BD38" s="19">
        <v>0</v>
      </c>
      <c r="BE38" s="19">
        <v>0</v>
      </c>
      <c r="BF38" s="19">
        <v>0</v>
      </c>
      <c r="BG38" s="19">
        <v>0</v>
      </c>
      <c r="BH38" s="19">
        <v>0</v>
      </c>
      <c r="BI38" s="19">
        <v>0</v>
      </c>
      <c r="BJ38" s="19">
        <v>0</v>
      </c>
      <c r="BK38" s="19">
        <v>0</v>
      </c>
      <c r="BL38" s="19">
        <v>0</v>
      </c>
      <c r="BM38" s="19">
        <v>0</v>
      </c>
      <c r="BN38" s="19">
        <v>0</v>
      </c>
      <c r="BO38" s="19">
        <v>0</v>
      </c>
      <c r="BP38" s="19">
        <v>0</v>
      </c>
      <c r="BQ38" s="19">
        <v>0</v>
      </c>
      <c r="BR38" s="19">
        <v>0</v>
      </c>
      <c r="BS38" s="19">
        <v>2</v>
      </c>
      <c r="BT38" s="19">
        <v>0</v>
      </c>
      <c r="BU38" s="19">
        <v>2</v>
      </c>
      <c r="BV38" s="19">
        <v>0</v>
      </c>
      <c r="BW38" s="19">
        <v>0</v>
      </c>
      <c r="BX38" s="19">
        <v>0</v>
      </c>
      <c r="BY38" s="19">
        <v>1</v>
      </c>
      <c r="BZ38" s="19">
        <v>0</v>
      </c>
      <c r="CA38" s="19">
        <v>0</v>
      </c>
      <c r="CB38" s="19">
        <v>0</v>
      </c>
      <c r="CC38" s="19">
        <v>4</v>
      </c>
      <c r="CD38" s="19">
        <v>23</v>
      </c>
      <c r="CE38" s="19">
        <v>0</v>
      </c>
      <c r="CF38" s="19">
        <v>0</v>
      </c>
      <c r="CG38" s="19">
        <v>0</v>
      </c>
      <c r="CH38" s="19">
        <v>0</v>
      </c>
      <c r="CI38" s="19">
        <v>0</v>
      </c>
      <c r="CJ38" s="19">
        <v>0</v>
      </c>
      <c r="CK38" s="19">
        <v>0</v>
      </c>
      <c r="CL38" s="19">
        <v>0</v>
      </c>
    </row>
    <row r="39" spans="2:90" ht="20.100000000000001" customHeight="1" thickBot="1" x14ac:dyDescent="0.25">
      <c r="B39" s="4" t="s">
        <v>226</v>
      </c>
      <c r="C39" s="19">
        <v>22</v>
      </c>
      <c r="D39" s="19">
        <v>0</v>
      </c>
      <c r="E39" s="19">
        <v>13</v>
      </c>
      <c r="F39" s="19">
        <v>111</v>
      </c>
      <c r="G39" s="19">
        <v>1</v>
      </c>
      <c r="H39" s="19">
        <v>0</v>
      </c>
      <c r="I39" s="19">
        <v>0</v>
      </c>
      <c r="J39" s="19">
        <v>1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1</v>
      </c>
      <c r="T39" s="19">
        <v>0</v>
      </c>
      <c r="U39" s="19">
        <v>1</v>
      </c>
      <c r="V39" s="19">
        <v>1</v>
      </c>
      <c r="W39" s="19">
        <v>9</v>
      </c>
      <c r="X39" s="19">
        <v>0</v>
      </c>
      <c r="Y39" s="19">
        <v>4</v>
      </c>
      <c r="Z39" s="19">
        <v>49</v>
      </c>
      <c r="AA39" s="19">
        <v>0</v>
      </c>
      <c r="AB39" s="19">
        <v>0</v>
      </c>
      <c r="AC39" s="19">
        <v>0</v>
      </c>
      <c r="AD39" s="19">
        <v>0</v>
      </c>
      <c r="AE39" s="19">
        <v>0</v>
      </c>
      <c r="AF39" s="19">
        <v>0</v>
      </c>
      <c r="AG39" s="19">
        <v>0</v>
      </c>
      <c r="AH39" s="19">
        <v>1</v>
      </c>
      <c r="AI39" s="19">
        <v>0</v>
      </c>
      <c r="AJ39" s="19">
        <v>0</v>
      </c>
      <c r="AK39" s="19">
        <v>0</v>
      </c>
      <c r="AL39" s="19">
        <v>0</v>
      </c>
      <c r="AM39" s="19">
        <v>0</v>
      </c>
      <c r="AN39" s="19">
        <v>0</v>
      </c>
      <c r="AO39" s="19">
        <v>0</v>
      </c>
      <c r="AP39" s="19">
        <v>1</v>
      </c>
      <c r="AQ39" s="19">
        <v>3</v>
      </c>
      <c r="AR39" s="19">
        <v>0</v>
      </c>
      <c r="AS39" s="19">
        <v>1</v>
      </c>
      <c r="AT39" s="19">
        <v>13</v>
      </c>
      <c r="AU39" s="19">
        <v>0</v>
      </c>
      <c r="AV39" s="19">
        <v>0</v>
      </c>
      <c r="AW39" s="19">
        <v>0</v>
      </c>
      <c r="AX39" s="19">
        <v>0</v>
      </c>
      <c r="AY39" s="19">
        <v>0</v>
      </c>
      <c r="AZ39" s="19">
        <v>0</v>
      </c>
      <c r="BA39" s="19">
        <v>0</v>
      </c>
      <c r="BB39" s="19">
        <v>0</v>
      </c>
      <c r="BC39" s="19">
        <v>0</v>
      </c>
      <c r="BD39" s="19">
        <v>0</v>
      </c>
      <c r="BE39" s="19">
        <v>0</v>
      </c>
      <c r="BF39" s="19">
        <v>0</v>
      </c>
      <c r="BG39" s="19">
        <v>0</v>
      </c>
      <c r="BH39" s="19">
        <v>0</v>
      </c>
      <c r="BI39" s="19">
        <v>0</v>
      </c>
      <c r="BJ39" s="19">
        <v>0</v>
      </c>
      <c r="BK39" s="19">
        <v>0</v>
      </c>
      <c r="BL39" s="19">
        <v>0</v>
      </c>
      <c r="BM39" s="19">
        <v>0</v>
      </c>
      <c r="BN39" s="19">
        <v>0</v>
      </c>
      <c r="BO39" s="19">
        <v>0</v>
      </c>
      <c r="BP39" s="19">
        <v>0</v>
      </c>
      <c r="BQ39" s="19">
        <v>0</v>
      </c>
      <c r="BR39" s="19">
        <v>0</v>
      </c>
      <c r="BS39" s="19">
        <v>0</v>
      </c>
      <c r="BT39" s="19">
        <v>0</v>
      </c>
      <c r="BU39" s="19">
        <v>1</v>
      </c>
      <c r="BV39" s="19">
        <v>1</v>
      </c>
      <c r="BW39" s="19">
        <v>0</v>
      </c>
      <c r="BX39" s="19">
        <v>0</v>
      </c>
      <c r="BY39" s="19">
        <v>0</v>
      </c>
      <c r="BZ39" s="19">
        <v>1</v>
      </c>
      <c r="CA39" s="19">
        <v>8</v>
      </c>
      <c r="CB39" s="19">
        <v>0</v>
      </c>
      <c r="CC39" s="19">
        <v>6</v>
      </c>
      <c r="CD39" s="19">
        <v>43</v>
      </c>
      <c r="CE39" s="19">
        <v>0</v>
      </c>
      <c r="CF39" s="19">
        <v>0</v>
      </c>
      <c r="CG39" s="19">
        <v>0</v>
      </c>
      <c r="CH39" s="19">
        <v>0</v>
      </c>
      <c r="CI39" s="19">
        <v>0</v>
      </c>
      <c r="CJ39" s="19">
        <v>0</v>
      </c>
      <c r="CK39" s="19">
        <v>0</v>
      </c>
      <c r="CL39" s="19">
        <v>0</v>
      </c>
    </row>
    <row r="40" spans="2:90" ht="20.100000000000001" customHeight="1" thickBot="1" x14ac:dyDescent="0.25">
      <c r="B40" s="4" t="s">
        <v>227</v>
      </c>
      <c r="C40" s="19">
        <v>47</v>
      </c>
      <c r="D40" s="19">
        <v>0</v>
      </c>
      <c r="E40" s="19">
        <v>60</v>
      </c>
      <c r="F40" s="19">
        <v>438</v>
      </c>
      <c r="G40" s="19">
        <v>0</v>
      </c>
      <c r="H40" s="19">
        <v>0</v>
      </c>
      <c r="I40" s="19">
        <v>0</v>
      </c>
      <c r="J40" s="19">
        <v>3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9">
        <v>5</v>
      </c>
      <c r="T40" s="19">
        <v>0</v>
      </c>
      <c r="U40" s="19">
        <v>2</v>
      </c>
      <c r="V40" s="19">
        <v>5</v>
      </c>
      <c r="W40" s="19">
        <v>27</v>
      </c>
      <c r="X40" s="19">
        <v>0</v>
      </c>
      <c r="Y40" s="19">
        <v>14</v>
      </c>
      <c r="Z40" s="19">
        <v>174</v>
      </c>
      <c r="AA40" s="19">
        <v>0</v>
      </c>
      <c r="AB40" s="19">
        <v>0</v>
      </c>
      <c r="AC40" s="19">
        <v>0</v>
      </c>
      <c r="AD40" s="19">
        <v>0</v>
      </c>
      <c r="AE40" s="19">
        <v>0</v>
      </c>
      <c r="AF40" s="19">
        <v>0</v>
      </c>
      <c r="AG40" s="19">
        <v>0</v>
      </c>
      <c r="AH40" s="19">
        <v>1</v>
      </c>
      <c r="AI40" s="19">
        <v>0</v>
      </c>
      <c r="AJ40" s="19">
        <v>0</v>
      </c>
      <c r="AK40" s="19">
        <v>0</v>
      </c>
      <c r="AL40" s="19">
        <v>0</v>
      </c>
      <c r="AM40" s="19">
        <v>1</v>
      </c>
      <c r="AN40" s="19">
        <v>0</v>
      </c>
      <c r="AO40" s="19">
        <v>2</v>
      </c>
      <c r="AP40" s="19">
        <v>1</v>
      </c>
      <c r="AQ40" s="19">
        <v>3</v>
      </c>
      <c r="AR40" s="19">
        <v>0</v>
      </c>
      <c r="AS40" s="19">
        <v>14</v>
      </c>
      <c r="AT40" s="19">
        <v>58</v>
      </c>
      <c r="AU40" s="19">
        <v>0</v>
      </c>
      <c r="AV40" s="19">
        <v>0</v>
      </c>
      <c r="AW40" s="19">
        <v>0</v>
      </c>
      <c r="AX40" s="19">
        <v>1</v>
      </c>
      <c r="AY40" s="19">
        <v>0</v>
      </c>
      <c r="AZ40" s="19">
        <v>0</v>
      </c>
      <c r="BA40" s="19">
        <v>0</v>
      </c>
      <c r="BB40" s="19">
        <v>0</v>
      </c>
      <c r="BC40" s="19">
        <v>0</v>
      </c>
      <c r="BD40" s="19">
        <v>0</v>
      </c>
      <c r="BE40" s="19">
        <v>0</v>
      </c>
      <c r="BF40" s="19">
        <v>0</v>
      </c>
      <c r="BG40" s="19">
        <v>0</v>
      </c>
      <c r="BH40" s="19">
        <v>0</v>
      </c>
      <c r="BI40" s="19">
        <v>0</v>
      </c>
      <c r="BJ40" s="19">
        <v>0</v>
      </c>
      <c r="BK40" s="19">
        <v>0</v>
      </c>
      <c r="BL40" s="19">
        <v>0</v>
      </c>
      <c r="BM40" s="19">
        <v>0</v>
      </c>
      <c r="BN40" s="19">
        <v>0</v>
      </c>
      <c r="BO40" s="19">
        <v>0</v>
      </c>
      <c r="BP40" s="19">
        <v>0</v>
      </c>
      <c r="BQ40" s="19">
        <v>0</v>
      </c>
      <c r="BR40" s="19">
        <v>0</v>
      </c>
      <c r="BS40" s="19">
        <v>0</v>
      </c>
      <c r="BT40" s="19">
        <v>0</v>
      </c>
      <c r="BU40" s="19">
        <v>2</v>
      </c>
      <c r="BV40" s="19">
        <v>13</v>
      </c>
      <c r="BW40" s="19">
        <v>3</v>
      </c>
      <c r="BX40" s="19">
        <v>0</v>
      </c>
      <c r="BY40" s="19">
        <v>1</v>
      </c>
      <c r="BZ40" s="19">
        <v>7</v>
      </c>
      <c r="CA40" s="19">
        <v>8</v>
      </c>
      <c r="CB40" s="19">
        <v>0</v>
      </c>
      <c r="CC40" s="19">
        <v>25</v>
      </c>
      <c r="CD40" s="19">
        <v>175</v>
      </c>
      <c r="CE40" s="19">
        <v>0</v>
      </c>
      <c r="CF40" s="19">
        <v>0</v>
      </c>
      <c r="CG40" s="19">
        <v>0</v>
      </c>
      <c r="CH40" s="19">
        <v>0</v>
      </c>
      <c r="CI40" s="19">
        <v>0</v>
      </c>
      <c r="CJ40" s="19">
        <v>0</v>
      </c>
      <c r="CK40" s="19">
        <v>0</v>
      </c>
      <c r="CL40" s="19">
        <v>0</v>
      </c>
    </row>
    <row r="41" spans="2:90" ht="20.100000000000001" customHeight="1" thickBot="1" x14ac:dyDescent="0.25">
      <c r="B41" s="4" t="s">
        <v>228</v>
      </c>
      <c r="C41" s="19">
        <v>544</v>
      </c>
      <c r="D41" s="19">
        <v>3</v>
      </c>
      <c r="E41" s="19">
        <v>406</v>
      </c>
      <c r="F41" s="19">
        <v>1832</v>
      </c>
      <c r="G41" s="19">
        <v>5</v>
      </c>
      <c r="H41" s="19">
        <v>0</v>
      </c>
      <c r="I41" s="19">
        <v>4</v>
      </c>
      <c r="J41" s="19">
        <v>11</v>
      </c>
      <c r="K41" s="19">
        <v>1</v>
      </c>
      <c r="L41" s="19">
        <v>0</v>
      </c>
      <c r="M41" s="19">
        <v>0</v>
      </c>
      <c r="N41" s="19">
        <v>2</v>
      </c>
      <c r="O41" s="19">
        <v>0</v>
      </c>
      <c r="P41" s="19">
        <v>0</v>
      </c>
      <c r="Q41" s="19">
        <v>0</v>
      </c>
      <c r="R41" s="19">
        <v>0</v>
      </c>
      <c r="S41" s="19">
        <v>12</v>
      </c>
      <c r="T41" s="19">
        <v>3</v>
      </c>
      <c r="U41" s="19">
        <v>15</v>
      </c>
      <c r="V41" s="19">
        <v>15</v>
      </c>
      <c r="W41" s="19">
        <v>190</v>
      </c>
      <c r="X41" s="19">
        <v>0</v>
      </c>
      <c r="Y41" s="19">
        <v>128</v>
      </c>
      <c r="Z41" s="19">
        <v>675</v>
      </c>
      <c r="AA41" s="19">
        <v>1</v>
      </c>
      <c r="AB41" s="19">
        <v>0</v>
      </c>
      <c r="AC41" s="19">
        <v>1</v>
      </c>
      <c r="AD41" s="19">
        <v>1</v>
      </c>
      <c r="AE41" s="19">
        <v>6</v>
      </c>
      <c r="AF41" s="19">
        <v>0</v>
      </c>
      <c r="AG41" s="19">
        <v>6</v>
      </c>
      <c r="AH41" s="19">
        <v>24</v>
      </c>
      <c r="AI41" s="19">
        <v>0</v>
      </c>
      <c r="AJ41" s="19">
        <v>0</v>
      </c>
      <c r="AK41" s="19">
        <v>0</v>
      </c>
      <c r="AL41" s="19">
        <v>0</v>
      </c>
      <c r="AM41" s="19">
        <v>8</v>
      </c>
      <c r="AN41" s="19">
        <v>0</v>
      </c>
      <c r="AO41" s="19">
        <v>13</v>
      </c>
      <c r="AP41" s="19">
        <v>22</v>
      </c>
      <c r="AQ41" s="19">
        <v>97</v>
      </c>
      <c r="AR41" s="19">
        <v>0</v>
      </c>
      <c r="AS41" s="19">
        <v>74</v>
      </c>
      <c r="AT41" s="19">
        <v>312</v>
      </c>
      <c r="AU41" s="19">
        <v>3</v>
      </c>
      <c r="AV41" s="19">
        <v>0</v>
      </c>
      <c r="AW41" s="19">
        <v>2</v>
      </c>
      <c r="AX41" s="19">
        <v>6</v>
      </c>
      <c r="AY41" s="19">
        <v>25</v>
      </c>
      <c r="AZ41" s="19">
        <v>0</v>
      </c>
      <c r="BA41" s="19">
        <v>30</v>
      </c>
      <c r="BB41" s="19">
        <v>27</v>
      </c>
      <c r="BC41" s="19">
        <v>1</v>
      </c>
      <c r="BD41" s="19">
        <v>0</v>
      </c>
      <c r="BE41" s="19">
        <v>0</v>
      </c>
      <c r="BF41" s="19">
        <v>1</v>
      </c>
      <c r="BG41" s="19">
        <v>0</v>
      </c>
      <c r="BH41" s="19">
        <v>0</v>
      </c>
      <c r="BI41" s="19">
        <v>0</v>
      </c>
      <c r="BJ41" s="19">
        <v>0</v>
      </c>
      <c r="BK41" s="19">
        <v>2</v>
      </c>
      <c r="BL41" s="19">
        <v>0</v>
      </c>
      <c r="BM41" s="19">
        <v>4</v>
      </c>
      <c r="BN41" s="19">
        <v>15</v>
      </c>
      <c r="BO41" s="19">
        <v>0</v>
      </c>
      <c r="BP41" s="19">
        <v>0</v>
      </c>
      <c r="BQ41" s="19">
        <v>0</v>
      </c>
      <c r="BR41" s="19">
        <v>0</v>
      </c>
      <c r="BS41" s="19">
        <v>2</v>
      </c>
      <c r="BT41" s="19">
        <v>0</v>
      </c>
      <c r="BU41" s="19">
        <v>0</v>
      </c>
      <c r="BV41" s="19">
        <v>12</v>
      </c>
      <c r="BW41" s="19">
        <v>29</v>
      </c>
      <c r="BX41" s="19">
        <v>0</v>
      </c>
      <c r="BY41" s="19">
        <v>13</v>
      </c>
      <c r="BZ41" s="19">
        <v>44</v>
      </c>
      <c r="CA41" s="19">
        <v>160</v>
      </c>
      <c r="CB41" s="19">
        <v>0</v>
      </c>
      <c r="CC41" s="19">
        <v>112</v>
      </c>
      <c r="CD41" s="19">
        <v>661</v>
      </c>
      <c r="CE41" s="19">
        <v>1</v>
      </c>
      <c r="CF41" s="19">
        <v>0</v>
      </c>
      <c r="CG41" s="19">
        <v>1</v>
      </c>
      <c r="CH41" s="19">
        <v>0</v>
      </c>
      <c r="CI41" s="19">
        <v>1</v>
      </c>
      <c r="CJ41" s="19">
        <v>0</v>
      </c>
      <c r="CK41" s="19">
        <v>3</v>
      </c>
      <c r="CL41" s="19">
        <v>4</v>
      </c>
    </row>
    <row r="42" spans="2:90" ht="20.100000000000001" customHeight="1" thickBot="1" x14ac:dyDescent="0.25">
      <c r="B42" s="4" t="s">
        <v>229</v>
      </c>
      <c r="C42" s="19">
        <v>71</v>
      </c>
      <c r="D42" s="19">
        <v>3</v>
      </c>
      <c r="E42" s="19">
        <v>67</v>
      </c>
      <c r="F42" s="19">
        <v>289</v>
      </c>
      <c r="G42" s="19">
        <v>0</v>
      </c>
      <c r="H42" s="19">
        <v>0</v>
      </c>
      <c r="I42" s="19">
        <v>0</v>
      </c>
      <c r="J42" s="19">
        <v>3</v>
      </c>
      <c r="K42" s="19">
        <v>0</v>
      </c>
      <c r="L42" s="19">
        <v>0</v>
      </c>
      <c r="M42" s="19">
        <v>0</v>
      </c>
      <c r="N42" s="19">
        <v>1</v>
      </c>
      <c r="O42" s="19">
        <v>0</v>
      </c>
      <c r="P42" s="19">
        <v>0</v>
      </c>
      <c r="Q42" s="19">
        <v>0</v>
      </c>
      <c r="R42" s="19">
        <v>0</v>
      </c>
      <c r="S42" s="19">
        <v>2</v>
      </c>
      <c r="T42" s="19">
        <v>1</v>
      </c>
      <c r="U42" s="19">
        <v>3</v>
      </c>
      <c r="V42" s="19">
        <v>2</v>
      </c>
      <c r="W42" s="19">
        <v>31</v>
      </c>
      <c r="X42" s="19">
        <v>0</v>
      </c>
      <c r="Y42" s="19">
        <v>21</v>
      </c>
      <c r="Z42" s="19">
        <v>109</v>
      </c>
      <c r="AA42" s="19">
        <v>1</v>
      </c>
      <c r="AB42" s="19">
        <v>0</v>
      </c>
      <c r="AC42" s="19">
        <v>1</v>
      </c>
      <c r="AD42" s="19">
        <v>0</v>
      </c>
      <c r="AE42" s="19">
        <v>1</v>
      </c>
      <c r="AF42" s="19">
        <v>0</v>
      </c>
      <c r="AG42" s="19">
        <v>3</v>
      </c>
      <c r="AH42" s="19">
        <v>4</v>
      </c>
      <c r="AI42" s="19">
        <v>0</v>
      </c>
      <c r="AJ42" s="19">
        <v>0</v>
      </c>
      <c r="AK42" s="19">
        <v>0</v>
      </c>
      <c r="AL42" s="19">
        <v>0</v>
      </c>
      <c r="AM42" s="19">
        <v>2</v>
      </c>
      <c r="AN42" s="19">
        <v>2</v>
      </c>
      <c r="AO42" s="19">
        <v>3</v>
      </c>
      <c r="AP42" s="19">
        <v>4</v>
      </c>
      <c r="AQ42" s="19">
        <v>9</v>
      </c>
      <c r="AR42" s="19">
        <v>0</v>
      </c>
      <c r="AS42" s="19">
        <v>16</v>
      </c>
      <c r="AT42" s="19">
        <v>40</v>
      </c>
      <c r="AU42" s="19">
        <v>1</v>
      </c>
      <c r="AV42" s="19">
        <v>0</v>
      </c>
      <c r="AW42" s="19">
        <v>0</v>
      </c>
      <c r="AX42" s="19">
        <v>1</v>
      </c>
      <c r="AY42" s="19">
        <v>0</v>
      </c>
      <c r="AZ42" s="19">
        <v>0</v>
      </c>
      <c r="BA42" s="19">
        <v>0</v>
      </c>
      <c r="BB42" s="19">
        <v>4</v>
      </c>
      <c r="BC42" s="19">
        <v>0</v>
      </c>
      <c r="BD42" s="19">
        <v>0</v>
      </c>
      <c r="BE42" s="19">
        <v>0</v>
      </c>
      <c r="BF42" s="19">
        <v>0</v>
      </c>
      <c r="BG42" s="19">
        <v>0</v>
      </c>
      <c r="BH42" s="19">
        <v>0</v>
      </c>
      <c r="BI42" s="19">
        <v>0</v>
      </c>
      <c r="BJ42" s="19">
        <v>0</v>
      </c>
      <c r="BK42" s="19">
        <v>0</v>
      </c>
      <c r="BL42" s="19">
        <v>0</v>
      </c>
      <c r="BM42" s="19">
        <v>0</v>
      </c>
      <c r="BN42" s="19">
        <v>0</v>
      </c>
      <c r="BO42" s="19">
        <v>0</v>
      </c>
      <c r="BP42" s="19">
        <v>0</v>
      </c>
      <c r="BQ42" s="19">
        <v>0</v>
      </c>
      <c r="BR42" s="19">
        <v>0</v>
      </c>
      <c r="BS42" s="19">
        <v>0</v>
      </c>
      <c r="BT42" s="19">
        <v>0</v>
      </c>
      <c r="BU42" s="19">
        <v>0</v>
      </c>
      <c r="BV42" s="19">
        <v>0</v>
      </c>
      <c r="BW42" s="19">
        <v>0</v>
      </c>
      <c r="BX42" s="19">
        <v>0</v>
      </c>
      <c r="BY42" s="19">
        <v>1</v>
      </c>
      <c r="BZ42" s="19">
        <v>0</v>
      </c>
      <c r="CA42" s="19">
        <v>23</v>
      </c>
      <c r="CB42" s="19">
        <v>0</v>
      </c>
      <c r="CC42" s="19">
        <v>19</v>
      </c>
      <c r="CD42" s="19">
        <v>120</v>
      </c>
      <c r="CE42" s="19">
        <v>0</v>
      </c>
      <c r="CF42" s="19">
        <v>0</v>
      </c>
      <c r="CG42" s="19">
        <v>0</v>
      </c>
      <c r="CH42" s="19">
        <v>0</v>
      </c>
      <c r="CI42" s="19">
        <v>1</v>
      </c>
      <c r="CJ42" s="19">
        <v>0</v>
      </c>
      <c r="CK42" s="19">
        <v>0</v>
      </c>
      <c r="CL42" s="19">
        <v>1</v>
      </c>
    </row>
    <row r="43" spans="2:90" ht="20.100000000000001" customHeight="1" thickBot="1" x14ac:dyDescent="0.25">
      <c r="B43" s="4" t="s">
        <v>230</v>
      </c>
      <c r="C43" s="19">
        <v>52</v>
      </c>
      <c r="D43" s="19">
        <v>0</v>
      </c>
      <c r="E43" s="19">
        <v>43</v>
      </c>
      <c r="F43" s="19">
        <v>153</v>
      </c>
      <c r="G43" s="19">
        <v>0</v>
      </c>
      <c r="H43" s="19">
        <v>0</v>
      </c>
      <c r="I43" s="19">
        <v>1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1</v>
      </c>
      <c r="T43" s="19">
        <v>0</v>
      </c>
      <c r="U43" s="19">
        <v>2</v>
      </c>
      <c r="V43" s="19">
        <v>1</v>
      </c>
      <c r="W43" s="19">
        <v>16</v>
      </c>
      <c r="X43" s="19">
        <v>0</v>
      </c>
      <c r="Y43" s="19">
        <v>13</v>
      </c>
      <c r="Z43" s="19">
        <v>63</v>
      </c>
      <c r="AA43" s="19">
        <v>1</v>
      </c>
      <c r="AB43" s="19">
        <v>0</v>
      </c>
      <c r="AC43" s="19">
        <v>1</v>
      </c>
      <c r="AD43" s="19">
        <v>0</v>
      </c>
      <c r="AE43" s="19">
        <v>3</v>
      </c>
      <c r="AF43" s="19">
        <v>0</v>
      </c>
      <c r="AG43" s="19">
        <v>2</v>
      </c>
      <c r="AH43" s="19">
        <v>5</v>
      </c>
      <c r="AI43" s="19">
        <v>0</v>
      </c>
      <c r="AJ43" s="19">
        <v>0</v>
      </c>
      <c r="AK43" s="19">
        <v>0</v>
      </c>
      <c r="AL43" s="19">
        <v>0</v>
      </c>
      <c r="AM43" s="19">
        <v>0</v>
      </c>
      <c r="AN43" s="19">
        <v>0</v>
      </c>
      <c r="AO43" s="19">
        <v>0</v>
      </c>
      <c r="AP43" s="19">
        <v>1</v>
      </c>
      <c r="AQ43" s="19">
        <v>12</v>
      </c>
      <c r="AR43" s="19">
        <v>0</v>
      </c>
      <c r="AS43" s="19">
        <v>7</v>
      </c>
      <c r="AT43" s="19">
        <v>17</v>
      </c>
      <c r="AU43" s="19">
        <v>0</v>
      </c>
      <c r="AV43" s="19">
        <v>0</v>
      </c>
      <c r="AW43" s="19">
        <v>0</v>
      </c>
      <c r="AX43" s="19">
        <v>0</v>
      </c>
      <c r="AY43" s="19">
        <v>0</v>
      </c>
      <c r="AZ43" s="19">
        <v>0</v>
      </c>
      <c r="BA43" s="19">
        <v>0</v>
      </c>
      <c r="BB43" s="19">
        <v>2</v>
      </c>
      <c r="BC43" s="19">
        <v>0</v>
      </c>
      <c r="BD43" s="19">
        <v>0</v>
      </c>
      <c r="BE43" s="19">
        <v>0</v>
      </c>
      <c r="BF43" s="19">
        <v>0</v>
      </c>
      <c r="BG43" s="19">
        <v>0</v>
      </c>
      <c r="BH43" s="19">
        <v>0</v>
      </c>
      <c r="BI43" s="19">
        <v>0</v>
      </c>
      <c r="BJ43" s="19">
        <v>0</v>
      </c>
      <c r="BK43" s="19">
        <v>0</v>
      </c>
      <c r="BL43" s="19">
        <v>0</v>
      </c>
      <c r="BM43" s="19">
        <v>0</v>
      </c>
      <c r="BN43" s="19">
        <v>0</v>
      </c>
      <c r="BO43" s="19">
        <v>0</v>
      </c>
      <c r="BP43" s="19">
        <v>0</v>
      </c>
      <c r="BQ43" s="19">
        <v>0</v>
      </c>
      <c r="BR43" s="19">
        <v>0</v>
      </c>
      <c r="BS43" s="19">
        <v>0</v>
      </c>
      <c r="BT43" s="19">
        <v>0</v>
      </c>
      <c r="BU43" s="19">
        <v>1</v>
      </c>
      <c r="BV43" s="19">
        <v>0</v>
      </c>
      <c r="BW43" s="19">
        <v>3</v>
      </c>
      <c r="BX43" s="19">
        <v>0</v>
      </c>
      <c r="BY43" s="19">
        <v>3</v>
      </c>
      <c r="BZ43" s="19">
        <v>5</v>
      </c>
      <c r="CA43" s="19">
        <v>16</v>
      </c>
      <c r="CB43" s="19">
        <v>0</v>
      </c>
      <c r="CC43" s="19">
        <v>13</v>
      </c>
      <c r="CD43" s="19">
        <v>59</v>
      </c>
      <c r="CE43" s="19">
        <v>0</v>
      </c>
      <c r="CF43" s="19">
        <v>0</v>
      </c>
      <c r="CG43" s="19">
        <v>0</v>
      </c>
      <c r="CH43" s="19">
        <v>0</v>
      </c>
      <c r="CI43" s="19">
        <v>0</v>
      </c>
      <c r="CJ43" s="19">
        <v>0</v>
      </c>
      <c r="CK43" s="19">
        <v>0</v>
      </c>
      <c r="CL43" s="19">
        <v>0</v>
      </c>
    </row>
    <row r="44" spans="2:90" ht="20.100000000000001" customHeight="1" thickBot="1" x14ac:dyDescent="0.25">
      <c r="B44" s="4" t="s">
        <v>231</v>
      </c>
      <c r="C44" s="19">
        <v>105</v>
      </c>
      <c r="D44" s="19">
        <v>4</v>
      </c>
      <c r="E44" s="19">
        <v>105</v>
      </c>
      <c r="F44" s="19">
        <v>367</v>
      </c>
      <c r="G44" s="19">
        <v>0</v>
      </c>
      <c r="H44" s="19">
        <v>0</v>
      </c>
      <c r="I44" s="19">
        <v>0</v>
      </c>
      <c r="J44" s="19">
        <v>0</v>
      </c>
      <c r="K44" s="19">
        <v>4</v>
      </c>
      <c r="L44" s="19">
        <v>0</v>
      </c>
      <c r="M44" s="19">
        <v>1</v>
      </c>
      <c r="N44" s="19">
        <v>3</v>
      </c>
      <c r="O44" s="19">
        <v>0</v>
      </c>
      <c r="P44" s="19">
        <v>0</v>
      </c>
      <c r="Q44" s="19">
        <v>0</v>
      </c>
      <c r="R44" s="19">
        <v>0</v>
      </c>
      <c r="S44" s="19">
        <v>8</v>
      </c>
      <c r="T44" s="19">
        <v>3</v>
      </c>
      <c r="U44" s="19">
        <v>6</v>
      </c>
      <c r="V44" s="19">
        <v>9</v>
      </c>
      <c r="W44" s="19">
        <v>39</v>
      </c>
      <c r="X44" s="19">
        <v>0</v>
      </c>
      <c r="Y44" s="19">
        <v>35</v>
      </c>
      <c r="Z44" s="19">
        <v>144</v>
      </c>
      <c r="AA44" s="19">
        <v>0</v>
      </c>
      <c r="AB44" s="19">
        <v>0</v>
      </c>
      <c r="AC44" s="19">
        <v>1</v>
      </c>
      <c r="AD44" s="19">
        <v>0</v>
      </c>
      <c r="AE44" s="19">
        <v>1</v>
      </c>
      <c r="AF44" s="19">
        <v>0</v>
      </c>
      <c r="AG44" s="19">
        <v>3</v>
      </c>
      <c r="AH44" s="19">
        <v>5</v>
      </c>
      <c r="AI44" s="19">
        <v>0</v>
      </c>
      <c r="AJ44" s="19">
        <v>0</v>
      </c>
      <c r="AK44" s="19">
        <v>0</v>
      </c>
      <c r="AL44" s="19">
        <v>0</v>
      </c>
      <c r="AM44" s="19">
        <v>2</v>
      </c>
      <c r="AN44" s="19">
        <v>0</v>
      </c>
      <c r="AO44" s="19">
        <v>4</v>
      </c>
      <c r="AP44" s="19">
        <v>2</v>
      </c>
      <c r="AQ44" s="19">
        <v>14</v>
      </c>
      <c r="AR44" s="19">
        <v>0</v>
      </c>
      <c r="AS44" s="19">
        <v>13</v>
      </c>
      <c r="AT44" s="19">
        <v>75</v>
      </c>
      <c r="AU44" s="19">
        <v>0</v>
      </c>
      <c r="AV44" s="19">
        <v>0</v>
      </c>
      <c r="AW44" s="19">
        <v>1</v>
      </c>
      <c r="AX44" s="19">
        <v>0</v>
      </c>
      <c r="AY44" s="19">
        <v>1</v>
      </c>
      <c r="AZ44" s="19">
        <v>0</v>
      </c>
      <c r="BA44" s="19">
        <v>0</v>
      </c>
      <c r="BB44" s="19">
        <v>1</v>
      </c>
      <c r="BC44" s="19">
        <v>0</v>
      </c>
      <c r="BD44" s="19">
        <v>0</v>
      </c>
      <c r="BE44" s="19">
        <v>0</v>
      </c>
      <c r="BF44" s="19">
        <v>0</v>
      </c>
      <c r="BG44" s="19">
        <v>0</v>
      </c>
      <c r="BH44" s="19">
        <v>0</v>
      </c>
      <c r="BI44" s="19">
        <v>0</v>
      </c>
      <c r="BJ44" s="19">
        <v>0</v>
      </c>
      <c r="BK44" s="19">
        <v>0</v>
      </c>
      <c r="BL44" s="19">
        <v>0</v>
      </c>
      <c r="BM44" s="19">
        <v>0</v>
      </c>
      <c r="BN44" s="19">
        <v>0</v>
      </c>
      <c r="BO44" s="19">
        <v>0</v>
      </c>
      <c r="BP44" s="19">
        <v>0</v>
      </c>
      <c r="BQ44" s="19">
        <v>0</v>
      </c>
      <c r="BR44" s="19">
        <v>0</v>
      </c>
      <c r="BS44" s="19">
        <v>0</v>
      </c>
      <c r="BT44" s="19">
        <v>0</v>
      </c>
      <c r="BU44" s="19">
        <v>1</v>
      </c>
      <c r="BV44" s="19">
        <v>1</v>
      </c>
      <c r="BW44" s="19">
        <v>3</v>
      </c>
      <c r="BX44" s="19">
        <v>1</v>
      </c>
      <c r="BY44" s="19">
        <v>2</v>
      </c>
      <c r="BZ44" s="19">
        <v>4</v>
      </c>
      <c r="CA44" s="19">
        <v>33</v>
      </c>
      <c r="CB44" s="19">
        <v>0</v>
      </c>
      <c r="CC44" s="19">
        <v>38</v>
      </c>
      <c r="CD44" s="19">
        <v>122</v>
      </c>
      <c r="CE44" s="19">
        <v>0</v>
      </c>
      <c r="CF44" s="19">
        <v>0</v>
      </c>
      <c r="CG44" s="19">
        <v>0</v>
      </c>
      <c r="CH44" s="19">
        <v>0</v>
      </c>
      <c r="CI44" s="19">
        <v>0</v>
      </c>
      <c r="CJ44" s="19">
        <v>0</v>
      </c>
      <c r="CK44" s="19">
        <v>0</v>
      </c>
      <c r="CL44" s="19">
        <v>1</v>
      </c>
    </row>
    <row r="45" spans="2:90" ht="20.100000000000001" customHeight="1" thickBot="1" x14ac:dyDescent="0.25">
      <c r="B45" s="4" t="s">
        <v>232</v>
      </c>
      <c r="C45" s="19">
        <v>222</v>
      </c>
      <c r="D45" s="19">
        <v>3</v>
      </c>
      <c r="E45" s="19">
        <v>225</v>
      </c>
      <c r="F45" s="19">
        <v>762</v>
      </c>
      <c r="G45" s="19">
        <v>4</v>
      </c>
      <c r="H45" s="19">
        <v>0</v>
      </c>
      <c r="I45" s="19">
        <v>4</v>
      </c>
      <c r="J45" s="19">
        <v>10</v>
      </c>
      <c r="K45" s="19">
        <v>6</v>
      </c>
      <c r="L45" s="19">
        <v>0</v>
      </c>
      <c r="M45" s="19">
        <v>7</v>
      </c>
      <c r="N45" s="19">
        <v>4</v>
      </c>
      <c r="O45" s="19">
        <v>0</v>
      </c>
      <c r="P45" s="19">
        <v>0</v>
      </c>
      <c r="Q45" s="19">
        <v>0</v>
      </c>
      <c r="R45" s="19">
        <v>1</v>
      </c>
      <c r="S45" s="19">
        <v>9</v>
      </c>
      <c r="T45" s="19">
        <v>2</v>
      </c>
      <c r="U45" s="19">
        <v>11</v>
      </c>
      <c r="V45" s="19">
        <v>7</v>
      </c>
      <c r="W45" s="19">
        <v>90</v>
      </c>
      <c r="X45" s="19">
        <v>0</v>
      </c>
      <c r="Y45" s="19">
        <v>75</v>
      </c>
      <c r="Z45" s="19">
        <v>312</v>
      </c>
      <c r="AA45" s="19">
        <v>0</v>
      </c>
      <c r="AB45" s="19">
        <v>0</v>
      </c>
      <c r="AC45" s="19">
        <v>0</v>
      </c>
      <c r="AD45" s="19">
        <v>1</v>
      </c>
      <c r="AE45" s="19">
        <v>0</v>
      </c>
      <c r="AF45" s="19">
        <v>0</v>
      </c>
      <c r="AG45" s="19">
        <v>1</v>
      </c>
      <c r="AH45" s="19">
        <v>11</v>
      </c>
      <c r="AI45" s="19">
        <v>0</v>
      </c>
      <c r="AJ45" s="19">
        <v>0</v>
      </c>
      <c r="AK45" s="19">
        <v>0</v>
      </c>
      <c r="AL45" s="19">
        <v>0</v>
      </c>
      <c r="AM45" s="19">
        <v>3</v>
      </c>
      <c r="AN45" s="19">
        <v>0</v>
      </c>
      <c r="AO45" s="19">
        <v>5</v>
      </c>
      <c r="AP45" s="19">
        <v>8</v>
      </c>
      <c r="AQ45" s="19">
        <v>32</v>
      </c>
      <c r="AR45" s="19">
        <v>0</v>
      </c>
      <c r="AS45" s="19">
        <v>43</v>
      </c>
      <c r="AT45" s="19">
        <v>97</v>
      </c>
      <c r="AU45" s="19">
        <v>0</v>
      </c>
      <c r="AV45" s="19">
        <v>0</v>
      </c>
      <c r="AW45" s="19">
        <v>0</v>
      </c>
      <c r="AX45" s="19">
        <v>5</v>
      </c>
      <c r="AY45" s="19">
        <v>4</v>
      </c>
      <c r="AZ45" s="19">
        <v>0</v>
      </c>
      <c r="BA45" s="19">
        <v>6</v>
      </c>
      <c r="BB45" s="19">
        <v>4</v>
      </c>
      <c r="BC45" s="19">
        <v>0</v>
      </c>
      <c r="BD45" s="19">
        <v>0</v>
      </c>
      <c r="BE45" s="19">
        <v>0</v>
      </c>
      <c r="BF45" s="19">
        <v>0</v>
      </c>
      <c r="BG45" s="19">
        <v>0</v>
      </c>
      <c r="BH45" s="19">
        <v>0</v>
      </c>
      <c r="BI45" s="19">
        <v>0</v>
      </c>
      <c r="BJ45" s="19">
        <v>0</v>
      </c>
      <c r="BK45" s="19">
        <v>0</v>
      </c>
      <c r="BL45" s="19">
        <v>0</v>
      </c>
      <c r="BM45" s="19">
        <v>0</v>
      </c>
      <c r="BN45" s="19">
        <v>0</v>
      </c>
      <c r="BO45" s="19">
        <v>0</v>
      </c>
      <c r="BP45" s="19">
        <v>0</v>
      </c>
      <c r="BQ45" s="19">
        <v>0</v>
      </c>
      <c r="BR45" s="19">
        <v>0</v>
      </c>
      <c r="BS45" s="19">
        <v>5</v>
      </c>
      <c r="BT45" s="19">
        <v>0</v>
      </c>
      <c r="BU45" s="19">
        <v>4</v>
      </c>
      <c r="BV45" s="19">
        <v>26</v>
      </c>
      <c r="BW45" s="19">
        <v>8</v>
      </c>
      <c r="BX45" s="19">
        <v>1</v>
      </c>
      <c r="BY45" s="19">
        <v>7</v>
      </c>
      <c r="BZ45" s="19">
        <v>17</v>
      </c>
      <c r="CA45" s="19">
        <v>61</v>
      </c>
      <c r="CB45" s="19">
        <v>0</v>
      </c>
      <c r="CC45" s="19">
        <v>62</v>
      </c>
      <c r="CD45" s="19">
        <v>259</v>
      </c>
      <c r="CE45" s="19">
        <v>0</v>
      </c>
      <c r="CF45" s="19">
        <v>0</v>
      </c>
      <c r="CG45" s="19">
        <v>0</v>
      </c>
      <c r="CH45" s="19">
        <v>0</v>
      </c>
      <c r="CI45" s="19">
        <v>0</v>
      </c>
      <c r="CJ45" s="19">
        <v>0</v>
      </c>
      <c r="CK45" s="19">
        <v>0</v>
      </c>
      <c r="CL45" s="19">
        <v>0</v>
      </c>
    </row>
    <row r="46" spans="2:90" ht="20.100000000000001" customHeight="1" thickBot="1" x14ac:dyDescent="0.25">
      <c r="B46" s="4" t="s">
        <v>233</v>
      </c>
      <c r="C46" s="19">
        <v>88</v>
      </c>
      <c r="D46" s="19">
        <v>0</v>
      </c>
      <c r="E46" s="19">
        <v>61</v>
      </c>
      <c r="F46" s="19">
        <v>253</v>
      </c>
      <c r="G46" s="19">
        <v>0</v>
      </c>
      <c r="H46" s="19">
        <v>0</v>
      </c>
      <c r="I46" s="19">
        <v>0</v>
      </c>
      <c r="J46" s="19">
        <v>2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9">
        <v>4</v>
      </c>
      <c r="T46" s="19">
        <v>0</v>
      </c>
      <c r="U46" s="19">
        <v>3</v>
      </c>
      <c r="V46" s="19">
        <v>5</v>
      </c>
      <c r="W46" s="19">
        <v>36</v>
      </c>
      <c r="X46" s="19">
        <v>0</v>
      </c>
      <c r="Y46" s="19">
        <v>26</v>
      </c>
      <c r="Z46" s="19">
        <v>82</v>
      </c>
      <c r="AA46" s="19">
        <v>1</v>
      </c>
      <c r="AB46" s="19">
        <v>0</v>
      </c>
      <c r="AC46" s="19">
        <v>1</v>
      </c>
      <c r="AD46" s="19">
        <v>2</v>
      </c>
      <c r="AE46" s="19">
        <v>0</v>
      </c>
      <c r="AF46" s="19">
        <v>0</v>
      </c>
      <c r="AG46" s="19">
        <v>0</v>
      </c>
      <c r="AH46" s="19">
        <v>8</v>
      </c>
      <c r="AI46" s="19">
        <v>0</v>
      </c>
      <c r="AJ46" s="19">
        <v>0</v>
      </c>
      <c r="AK46" s="19">
        <v>0</v>
      </c>
      <c r="AL46" s="19">
        <v>0</v>
      </c>
      <c r="AM46" s="19">
        <v>1</v>
      </c>
      <c r="AN46" s="19">
        <v>0</v>
      </c>
      <c r="AO46" s="19">
        <v>1</v>
      </c>
      <c r="AP46" s="19">
        <v>10</v>
      </c>
      <c r="AQ46" s="19">
        <v>12</v>
      </c>
      <c r="AR46" s="19">
        <v>0</v>
      </c>
      <c r="AS46" s="19">
        <v>9</v>
      </c>
      <c r="AT46" s="19">
        <v>32</v>
      </c>
      <c r="AU46" s="19">
        <v>0</v>
      </c>
      <c r="AV46" s="19">
        <v>0</v>
      </c>
      <c r="AW46" s="19">
        <v>0</v>
      </c>
      <c r="AX46" s="19">
        <v>1</v>
      </c>
      <c r="AY46" s="19">
        <v>4</v>
      </c>
      <c r="AZ46" s="19">
        <v>0</v>
      </c>
      <c r="BA46" s="19">
        <v>2</v>
      </c>
      <c r="BB46" s="19">
        <v>13</v>
      </c>
      <c r="BC46" s="19">
        <v>0</v>
      </c>
      <c r="BD46" s="19">
        <v>0</v>
      </c>
      <c r="BE46" s="19">
        <v>0</v>
      </c>
      <c r="BF46" s="19">
        <v>0</v>
      </c>
      <c r="BG46" s="19">
        <v>0</v>
      </c>
      <c r="BH46" s="19">
        <v>0</v>
      </c>
      <c r="BI46" s="19">
        <v>0</v>
      </c>
      <c r="BJ46" s="19">
        <v>0</v>
      </c>
      <c r="BK46" s="19">
        <v>0</v>
      </c>
      <c r="BL46" s="19">
        <v>0</v>
      </c>
      <c r="BM46" s="19">
        <v>0</v>
      </c>
      <c r="BN46" s="19">
        <v>2</v>
      </c>
      <c r="BO46" s="19">
        <v>0</v>
      </c>
      <c r="BP46" s="19">
        <v>0</v>
      </c>
      <c r="BQ46" s="19">
        <v>0</v>
      </c>
      <c r="BR46" s="19">
        <v>0</v>
      </c>
      <c r="BS46" s="19">
        <v>1</v>
      </c>
      <c r="BT46" s="19">
        <v>0</v>
      </c>
      <c r="BU46" s="19">
        <v>1</v>
      </c>
      <c r="BV46" s="19">
        <v>4</v>
      </c>
      <c r="BW46" s="19">
        <v>1</v>
      </c>
      <c r="BX46" s="19">
        <v>0</v>
      </c>
      <c r="BY46" s="19">
        <v>0</v>
      </c>
      <c r="BZ46" s="19">
        <v>5</v>
      </c>
      <c r="CA46" s="19">
        <v>28</v>
      </c>
      <c r="CB46" s="19">
        <v>0</v>
      </c>
      <c r="CC46" s="19">
        <v>18</v>
      </c>
      <c r="CD46" s="19">
        <v>87</v>
      </c>
      <c r="CE46" s="19">
        <v>0</v>
      </c>
      <c r="CF46" s="19">
        <v>0</v>
      </c>
      <c r="CG46" s="19">
        <v>0</v>
      </c>
      <c r="CH46" s="19">
        <v>0</v>
      </c>
      <c r="CI46" s="19">
        <v>0</v>
      </c>
      <c r="CJ46" s="19">
        <v>0</v>
      </c>
      <c r="CK46" s="19">
        <v>0</v>
      </c>
      <c r="CL46" s="19">
        <v>0</v>
      </c>
    </row>
    <row r="47" spans="2:90" ht="20.100000000000001" customHeight="1" thickBot="1" x14ac:dyDescent="0.25">
      <c r="B47" s="4" t="s">
        <v>234</v>
      </c>
      <c r="C47" s="19">
        <v>327</v>
      </c>
      <c r="D47" s="19">
        <v>1</v>
      </c>
      <c r="E47" s="19">
        <v>321</v>
      </c>
      <c r="F47" s="19">
        <v>781</v>
      </c>
      <c r="G47" s="19">
        <v>4</v>
      </c>
      <c r="H47" s="19">
        <v>0</v>
      </c>
      <c r="I47" s="19">
        <v>3</v>
      </c>
      <c r="J47" s="19">
        <v>6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8</v>
      </c>
      <c r="T47" s="19">
        <v>0</v>
      </c>
      <c r="U47" s="19">
        <v>8</v>
      </c>
      <c r="V47" s="19">
        <v>13</v>
      </c>
      <c r="W47" s="19">
        <v>97</v>
      </c>
      <c r="X47" s="19">
        <v>0</v>
      </c>
      <c r="Y47" s="19">
        <v>95</v>
      </c>
      <c r="Z47" s="19">
        <v>275</v>
      </c>
      <c r="AA47" s="19">
        <v>0</v>
      </c>
      <c r="AB47" s="19">
        <v>0</v>
      </c>
      <c r="AC47" s="19">
        <v>1</v>
      </c>
      <c r="AD47" s="19">
        <v>0</v>
      </c>
      <c r="AE47" s="19">
        <v>6</v>
      </c>
      <c r="AF47" s="19">
        <v>0</v>
      </c>
      <c r="AG47" s="19">
        <v>5</v>
      </c>
      <c r="AH47" s="19">
        <v>15</v>
      </c>
      <c r="AI47" s="19">
        <v>0</v>
      </c>
      <c r="AJ47" s="19">
        <v>0</v>
      </c>
      <c r="AK47" s="19">
        <v>0</v>
      </c>
      <c r="AL47" s="19">
        <v>0</v>
      </c>
      <c r="AM47" s="19">
        <v>8</v>
      </c>
      <c r="AN47" s="19">
        <v>0</v>
      </c>
      <c r="AO47" s="19">
        <v>5</v>
      </c>
      <c r="AP47" s="19">
        <v>15</v>
      </c>
      <c r="AQ47" s="19">
        <v>73</v>
      </c>
      <c r="AR47" s="19">
        <v>0</v>
      </c>
      <c r="AS47" s="19">
        <v>60</v>
      </c>
      <c r="AT47" s="19">
        <v>157</v>
      </c>
      <c r="AU47" s="19">
        <v>1</v>
      </c>
      <c r="AV47" s="19">
        <v>0</v>
      </c>
      <c r="AW47" s="19">
        <v>2</v>
      </c>
      <c r="AX47" s="19">
        <v>2</v>
      </c>
      <c r="AY47" s="19">
        <v>3</v>
      </c>
      <c r="AZ47" s="19">
        <v>0</v>
      </c>
      <c r="BA47" s="19">
        <v>8</v>
      </c>
      <c r="BB47" s="19">
        <v>6</v>
      </c>
      <c r="BC47" s="19">
        <v>0</v>
      </c>
      <c r="BD47" s="19">
        <v>0</v>
      </c>
      <c r="BE47" s="19">
        <v>0</v>
      </c>
      <c r="BF47" s="19">
        <v>0</v>
      </c>
      <c r="BG47" s="19">
        <v>0</v>
      </c>
      <c r="BH47" s="19">
        <v>0</v>
      </c>
      <c r="BI47" s="19">
        <v>0</v>
      </c>
      <c r="BJ47" s="19">
        <v>0</v>
      </c>
      <c r="BK47" s="19">
        <v>2</v>
      </c>
      <c r="BL47" s="19">
        <v>0</v>
      </c>
      <c r="BM47" s="19">
        <v>1</v>
      </c>
      <c r="BN47" s="19">
        <v>2</v>
      </c>
      <c r="BO47" s="19">
        <v>0</v>
      </c>
      <c r="BP47" s="19">
        <v>0</v>
      </c>
      <c r="BQ47" s="19">
        <v>0</v>
      </c>
      <c r="BR47" s="19">
        <v>0</v>
      </c>
      <c r="BS47" s="19">
        <v>4</v>
      </c>
      <c r="BT47" s="19">
        <v>0</v>
      </c>
      <c r="BU47" s="19">
        <v>5</v>
      </c>
      <c r="BV47" s="19">
        <v>22</v>
      </c>
      <c r="BW47" s="19">
        <v>3</v>
      </c>
      <c r="BX47" s="19">
        <v>1</v>
      </c>
      <c r="BY47" s="19">
        <v>5</v>
      </c>
      <c r="BZ47" s="19">
        <v>9</v>
      </c>
      <c r="CA47" s="19">
        <v>118</v>
      </c>
      <c r="CB47" s="19">
        <v>0</v>
      </c>
      <c r="CC47" s="19">
        <v>123</v>
      </c>
      <c r="CD47" s="19">
        <v>259</v>
      </c>
      <c r="CE47" s="19">
        <v>0</v>
      </c>
      <c r="CF47" s="19">
        <v>0</v>
      </c>
      <c r="CG47" s="19">
        <v>0</v>
      </c>
      <c r="CH47" s="19">
        <v>0</v>
      </c>
      <c r="CI47" s="19">
        <v>0</v>
      </c>
      <c r="CJ47" s="19">
        <v>0</v>
      </c>
      <c r="CK47" s="19">
        <v>0</v>
      </c>
      <c r="CL47" s="19">
        <v>0</v>
      </c>
    </row>
    <row r="48" spans="2:90" ht="20.100000000000001" customHeight="1" thickBot="1" x14ac:dyDescent="0.25">
      <c r="B48" s="4" t="s">
        <v>235</v>
      </c>
      <c r="C48" s="19">
        <v>56</v>
      </c>
      <c r="D48" s="19">
        <v>2</v>
      </c>
      <c r="E48" s="19">
        <v>50</v>
      </c>
      <c r="F48" s="19">
        <v>160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9">
        <v>3</v>
      </c>
      <c r="T48" s="19">
        <v>2</v>
      </c>
      <c r="U48" s="19">
        <v>7</v>
      </c>
      <c r="V48" s="19">
        <v>5</v>
      </c>
      <c r="W48" s="19">
        <v>21</v>
      </c>
      <c r="X48" s="19">
        <v>0</v>
      </c>
      <c r="Y48" s="19">
        <v>19</v>
      </c>
      <c r="Z48" s="19">
        <v>62</v>
      </c>
      <c r="AA48" s="19">
        <v>0</v>
      </c>
      <c r="AB48" s="19">
        <v>0</v>
      </c>
      <c r="AC48" s="19">
        <v>0</v>
      </c>
      <c r="AD48" s="19">
        <v>0</v>
      </c>
      <c r="AE48" s="19">
        <v>1</v>
      </c>
      <c r="AF48" s="19">
        <v>0</v>
      </c>
      <c r="AG48" s="19">
        <v>1</v>
      </c>
      <c r="AH48" s="19">
        <v>1</v>
      </c>
      <c r="AI48" s="19">
        <v>0</v>
      </c>
      <c r="AJ48" s="19">
        <v>0</v>
      </c>
      <c r="AK48" s="19">
        <v>0</v>
      </c>
      <c r="AL48" s="19">
        <v>0</v>
      </c>
      <c r="AM48" s="19">
        <v>0</v>
      </c>
      <c r="AN48" s="19">
        <v>0</v>
      </c>
      <c r="AO48" s="19">
        <v>0</v>
      </c>
      <c r="AP48" s="19">
        <v>0</v>
      </c>
      <c r="AQ48" s="19">
        <v>6</v>
      </c>
      <c r="AR48" s="19">
        <v>0</v>
      </c>
      <c r="AS48" s="19">
        <v>2</v>
      </c>
      <c r="AT48" s="19">
        <v>16</v>
      </c>
      <c r="AU48" s="19">
        <v>0</v>
      </c>
      <c r="AV48" s="19">
        <v>0</v>
      </c>
      <c r="AW48" s="19">
        <v>0</v>
      </c>
      <c r="AX48" s="19">
        <v>0</v>
      </c>
      <c r="AY48" s="19">
        <v>1</v>
      </c>
      <c r="AZ48" s="19">
        <v>0</v>
      </c>
      <c r="BA48" s="19">
        <v>1</v>
      </c>
      <c r="BB48" s="19">
        <v>1</v>
      </c>
      <c r="BC48" s="19">
        <v>0</v>
      </c>
      <c r="BD48" s="19">
        <v>0</v>
      </c>
      <c r="BE48" s="19">
        <v>0</v>
      </c>
      <c r="BF48" s="19">
        <v>0</v>
      </c>
      <c r="BG48" s="19">
        <v>0</v>
      </c>
      <c r="BH48" s="19">
        <v>0</v>
      </c>
      <c r="BI48" s="19">
        <v>0</v>
      </c>
      <c r="BJ48" s="19">
        <v>0</v>
      </c>
      <c r="BK48" s="19">
        <v>0</v>
      </c>
      <c r="BL48" s="19">
        <v>0</v>
      </c>
      <c r="BM48" s="19">
        <v>0</v>
      </c>
      <c r="BN48" s="19">
        <v>0</v>
      </c>
      <c r="BO48" s="19">
        <v>0</v>
      </c>
      <c r="BP48" s="19">
        <v>0</v>
      </c>
      <c r="BQ48" s="19">
        <v>0</v>
      </c>
      <c r="BR48" s="19">
        <v>0</v>
      </c>
      <c r="BS48" s="19">
        <v>4</v>
      </c>
      <c r="BT48" s="19">
        <v>0</v>
      </c>
      <c r="BU48" s="19">
        <v>1</v>
      </c>
      <c r="BV48" s="19">
        <v>13</v>
      </c>
      <c r="BW48" s="19">
        <v>3</v>
      </c>
      <c r="BX48" s="19">
        <v>0</v>
      </c>
      <c r="BY48" s="19">
        <v>5</v>
      </c>
      <c r="BZ48" s="19">
        <v>0</v>
      </c>
      <c r="CA48" s="19">
        <v>17</v>
      </c>
      <c r="CB48" s="19">
        <v>0</v>
      </c>
      <c r="CC48" s="19">
        <v>14</v>
      </c>
      <c r="CD48" s="19">
        <v>62</v>
      </c>
      <c r="CE48" s="19">
        <v>0</v>
      </c>
      <c r="CF48" s="19">
        <v>0</v>
      </c>
      <c r="CG48" s="19">
        <v>0</v>
      </c>
      <c r="CH48" s="19">
        <v>0</v>
      </c>
      <c r="CI48" s="19">
        <v>0</v>
      </c>
      <c r="CJ48" s="19">
        <v>0</v>
      </c>
      <c r="CK48" s="19">
        <v>0</v>
      </c>
      <c r="CL48" s="19">
        <v>0</v>
      </c>
    </row>
    <row r="49" spans="2:91" ht="20.100000000000001" customHeight="1" thickBot="1" x14ac:dyDescent="0.25">
      <c r="B49" s="4" t="s">
        <v>236</v>
      </c>
      <c r="C49" s="19">
        <v>37</v>
      </c>
      <c r="D49" s="19">
        <v>6</v>
      </c>
      <c r="E49" s="19">
        <v>38</v>
      </c>
      <c r="F49" s="19">
        <v>105</v>
      </c>
      <c r="G49" s="19">
        <v>0</v>
      </c>
      <c r="H49" s="19">
        <v>0</v>
      </c>
      <c r="I49" s="19">
        <v>1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0</v>
      </c>
      <c r="R49" s="19">
        <v>0</v>
      </c>
      <c r="S49" s="19">
        <v>2</v>
      </c>
      <c r="T49" s="19">
        <v>3</v>
      </c>
      <c r="U49" s="19">
        <v>3</v>
      </c>
      <c r="V49" s="19">
        <v>4</v>
      </c>
      <c r="W49" s="19">
        <v>14</v>
      </c>
      <c r="X49" s="19">
        <v>0</v>
      </c>
      <c r="Y49" s="19">
        <v>12</v>
      </c>
      <c r="Z49" s="19">
        <v>27</v>
      </c>
      <c r="AA49" s="19">
        <v>0</v>
      </c>
      <c r="AB49" s="19">
        <v>0</v>
      </c>
      <c r="AC49" s="19">
        <v>0</v>
      </c>
      <c r="AD49" s="19">
        <v>0</v>
      </c>
      <c r="AE49" s="19">
        <v>0</v>
      </c>
      <c r="AF49" s="19">
        <v>0</v>
      </c>
      <c r="AG49" s="19">
        <v>1</v>
      </c>
      <c r="AH49" s="19">
        <v>3</v>
      </c>
      <c r="AI49" s="19">
        <v>0</v>
      </c>
      <c r="AJ49" s="19">
        <v>0</v>
      </c>
      <c r="AK49" s="19">
        <v>0</v>
      </c>
      <c r="AL49" s="19">
        <v>0</v>
      </c>
      <c r="AM49" s="19">
        <v>0</v>
      </c>
      <c r="AN49" s="19">
        <v>3</v>
      </c>
      <c r="AO49" s="19">
        <v>4</v>
      </c>
      <c r="AP49" s="19">
        <v>2</v>
      </c>
      <c r="AQ49" s="19">
        <v>5</v>
      </c>
      <c r="AR49" s="19">
        <v>0</v>
      </c>
      <c r="AS49" s="19">
        <v>6</v>
      </c>
      <c r="AT49" s="19">
        <v>11</v>
      </c>
      <c r="AU49" s="19">
        <v>0</v>
      </c>
      <c r="AV49" s="19">
        <v>0</v>
      </c>
      <c r="AW49" s="19">
        <v>0</v>
      </c>
      <c r="AX49" s="19">
        <v>1</v>
      </c>
      <c r="AY49" s="19">
        <v>1</v>
      </c>
      <c r="AZ49" s="19">
        <v>0</v>
      </c>
      <c r="BA49" s="19">
        <v>1</v>
      </c>
      <c r="BB49" s="19">
        <v>0</v>
      </c>
      <c r="BC49" s="19">
        <v>0</v>
      </c>
      <c r="BD49" s="19">
        <v>0</v>
      </c>
      <c r="BE49" s="19">
        <v>0</v>
      </c>
      <c r="BF49" s="19">
        <v>0</v>
      </c>
      <c r="BG49" s="19">
        <v>0</v>
      </c>
      <c r="BH49" s="19">
        <v>0</v>
      </c>
      <c r="BI49" s="19">
        <v>0</v>
      </c>
      <c r="BJ49" s="19">
        <v>0</v>
      </c>
      <c r="BK49" s="19">
        <v>0</v>
      </c>
      <c r="BL49" s="19">
        <v>0</v>
      </c>
      <c r="BM49" s="19">
        <v>0</v>
      </c>
      <c r="BN49" s="19">
        <v>0</v>
      </c>
      <c r="BO49" s="19">
        <v>0</v>
      </c>
      <c r="BP49" s="19">
        <v>0</v>
      </c>
      <c r="BQ49" s="19">
        <v>0</v>
      </c>
      <c r="BR49" s="19">
        <v>0</v>
      </c>
      <c r="BS49" s="19">
        <v>1</v>
      </c>
      <c r="BT49" s="19">
        <v>0</v>
      </c>
      <c r="BU49" s="19">
        <v>1</v>
      </c>
      <c r="BV49" s="19">
        <v>2</v>
      </c>
      <c r="BW49" s="19">
        <v>2</v>
      </c>
      <c r="BX49" s="19">
        <v>0</v>
      </c>
      <c r="BY49" s="19">
        <v>2</v>
      </c>
      <c r="BZ49" s="19">
        <v>4</v>
      </c>
      <c r="CA49" s="19">
        <v>12</v>
      </c>
      <c r="CB49" s="19">
        <v>0</v>
      </c>
      <c r="CC49" s="19">
        <v>7</v>
      </c>
      <c r="CD49" s="19">
        <v>51</v>
      </c>
      <c r="CE49" s="19">
        <v>0</v>
      </c>
      <c r="CF49" s="19">
        <v>0</v>
      </c>
      <c r="CG49" s="19">
        <v>0</v>
      </c>
      <c r="CH49" s="19">
        <v>0</v>
      </c>
      <c r="CI49" s="19">
        <v>0</v>
      </c>
      <c r="CJ49" s="19">
        <v>0</v>
      </c>
      <c r="CK49" s="19">
        <v>0</v>
      </c>
      <c r="CL49" s="19">
        <v>0</v>
      </c>
    </row>
    <row r="50" spans="2:91" ht="20.100000000000001" customHeight="1" thickBot="1" x14ac:dyDescent="0.25">
      <c r="B50" s="4" t="s">
        <v>237</v>
      </c>
      <c r="C50" s="19">
        <v>91</v>
      </c>
      <c r="D50" s="19">
        <v>7</v>
      </c>
      <c r="E50" s="19">
        <v>66</v>
      </c>
      <c r="F50" s="19">
        <v>540</v>
      </c>
      <c r="G50" s="19">
        <v>0</v>
      </c>
      <c r="H50" s="19">
        <v>0</v>
      </c>
      <c r="I50" s="19">
        <v>2</v>
      </c>
      <c r="J50" s="19">
        <v>1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1</v>
      </c>
      <c r="S50" s="19">
        <v>4</v>
      </c>
      <c r="T50" s="19">
        <v>4</v>
      </c>
      <c r="U50" s="19">
        <v>5</v>
      </c>
      <c r="V50" s="19">
        <v>14</v>
      </c>
      <c r="W50" s="19">
        <v>40</v>
      </c>
      <c r="X50" s="19">
        <v>0</v>
      </c>
      <c r="Y50" s="19">
        <v>22</v>
      </c>
      <c r="Z50" s="19">
        <v>203</v>
      </c>
      <c r="AA50" s="19">
        <v>0</v>
      </c>
      <c r="AB50" s="19">
        <v>0</v>
      </c>
      <c r="AC50" s="19">
        <v>0</v>
      </c>
      <c r="AD50" s="19">
        <v>0</v>
      </c>
      <c r="AE50" s="19">
        <v>0</v>
      </c>
      <c r="AF50" s="19">
        <v>0</v>
      </c>
      <c r="AG50" s="19">
        <v>1</v>
      </c>
      <c r="AH50" s="19">
        <v>1</v>
      </c>
      <c r="AI50" s="19">
        <v>0</v>
      </c>
      <c r="AJ50" s="19">
        <v>0</v>
      </c>
      <c r="AK50" s="19">
        <v>0</v>
      </c>
      <c r="AL50" s="19">
        <v>0</v>
      </c>
      <c r="AM50" s="19">
        <v>0</v>
      </c>
      <c r="AN50" s="19">
        <v>0</v>
      </c>
      <c r="AO50" s="19">
        <v>1</v>
      </c>
      <c r="AP50" s="19">
        <v>4</v>
      </c>
      <c r="AQ50" s="19">
        <v>16</v>
      </c>
      <c r="AR50" s="19">
        <v>0</v>
      </c>
      <c r="AS50" s="19">
        <v>5</v>
      </c>
      <c r="AT50" s="19">
        <v>96</v>
      </c>
      <c r="AU50" s="19">
        <v>1</v>
      </c>
      <c r="AV50" s="19">
        <v>0</v>
      </c>
      <c r="AW50" s="19">
        <v>0</v>
      </c>
      <c r="AX50" s="19">
        <v>4</v>
      </c>
      <c r="AY50" s="19">
        <v>1</v>
      </c>
      <c r="AZ50" s="19">
        <v>0</v>
      </c>
      <c r="BA50" s="19">
        <v>0</v>
      </c>
      <c r="BB50" s="19">
        <v>6</v>
      </c>
      <c r="BC50" s="19">
        <v>0</v>
      </c>
      <c r="BD50" s="19">
        <v>0</v>
      </c>
      <c r="BE50" s="19">
        <v>0</v>
      </c>
      <c r="BF50" s="19">
        <v>0</v>
      </c>
      <c r="BG50" s="19">
        <v>0</v>
      </c>
      <c r="BH50" s="19">
        <v>0</v>
      </c>
      <c r="BI50" s="19">
        <v>0</v>
      </c>
      <c r="BJ50" s="19">
        <v>0</v>
      </c>
      <c r="BK50" s="19">
        <v>0</v>
      </c>
      <c r="BL50" s="19">
        <v>0</v>
      </c>
      <c r="BM50" s="19">
        <v>0</v>
      </c>
      <c r="BN50" s="19">
        <v>0</v>
      </c>
      <c r="BO50" s="19">
        <v>0</v>
      </c>
      <c r="BP50" s="19">
        <v>0</v>
      </c>
      <c r="BQ50" s="19">
        <v>0</v>
      </c>
      <c r="BR50" s="19">
        <v>0</v>
      </c>
      <c r="BS50" s="19">
        <v>2</v>
      </c>
      <c r="BT50" s="19">
        <v>0</v>
      </c>
      <c r="BU50" s="19">
        <v>4</v>
      </c>
      <c r="BV50" s="19">
        <v>34</v>
      </c>
      <c r="BW50" s="19">
        <v>3</v>
      </c>
      <c r="BX50" s="19">
        <v>3</v>
      </c>
      <c r="BY50" s="19">
        <v>6</v>
      </c>
      <c r="BZ50" s="19">
        <v>16</v>
      </c>
      <c r="CA50" s="19">
        <v>24</v>
      </c>
      <c r="CB50" s="19">
        <v>0</v>
      </c>
      <c r="CC50" s="19">
        <v>20</v>
      </c>
      <c r="CD50" s="19">
        <v>160</v>
      </c>
      <c r="CE50" s="19">
        <v>0</v>
      </c>
      <c r="CF50" s="19">
        <v>0</v>
      </c>
      <c r="CG50" s="19">
        <v>0</v>
      </c>
      <c r="CH50" s="19">
        <v>0</v>
      </c>
      <c r="CI50" s="19">
        <v>0</v>
      </c>
      <c r="CJ50" s="19">
        <v>0</v>
      </c>
      <c r="CK50" s="19">
        <v>0</v>
      </c>
      <c r="CL50" s="19">
        <v>0</v>
      </c>
    </row>
    <row r="51" spans="2:91" ht="20.100000000000001" customHeight="1" thickBot="1" x14ac:dyDescent="0.25">
      <c r="B51" s="4" t="s">
        <v>238</v>
      </c>
      <c r="C51" s="19">
        <v>30</v>
      </c>
      <c r="D51" s="19">
        <v>0</v>
      </c>
      <c r="E51" s="19">
        <v>18</v>
      </c>
      <c r="F51" s="19">
        <v>152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19">
        <v>2</v>
      </c>
      <c r="T51" s="19">
        <v>0</v>
      </c>
      <c r="U51" s="19">
        <v>4</v>
      </c>
      <c r="V51" s="19">
        <v>6</v>
      </c>
      <c r="W51" s="19">
        <v>9</v>
      </c>
      <c r="X51" s="19">
        <v>0</v>
      </c>
      <c r="Y51" s="19">
        <v>3</v>
      </c>
      <c r="Z51" s="19">
        <v>65</v>
      </c>
      <c r="AA51" s="19">
        <v>0</v>
      </c>
      <c r="AB51" s="19">
        <v>0</v>
      </c>
      <c r="AC51" s="19">
        <v>0</v>
      </c>
      <c r="AD51" s="19">
        <v>0</v>
      </c>
      <c r="AE51" s="19">
        <v>0</v>
      </c>
      <c r="AF51" s="19">
        <v>0</v>
      </c>
      <c r="AG51" s="19">
        <v>0</v>
      </c>
      <c r="AH51" s="19">
        <v>0</v>
      </c>
      <c r="AI51" s="19">
        <v>0</v>
      </c>
      <c r="AJ51" s="19">
        <v>0</v>
      </c>
      <c r="AK51" s="19">
        <v>0</v>
      </c>
      <c r="AL51" s="19">
        <v>0</v>
      </c>
      <c r="AM51" s="19">
        <v>2</v>
      </c>
      <c r="AN51" s="19">
        <v>0</v>
      </c>
      <c r="AO51" s="19">
        <v>0</v>
      </c>
      <c r="AP51" s="19">
        <v>3</v>
      </c>
      <c r="AQ51" s="19">
        <v>6</v>
      </c>
      <c r="AR51" s="19">
        <v>0</v>
      </c>
      <c r="AS51" s="19">
        <v>3</v>
      </c>
      <c r="AT51" s="19">
        <v>25</v>
      </c>
      <c r="AU51" s="19">
        <v>0</v>
      </c>
      <c r="AV51" s="19">
        <v>0</v>
      </c>
      <c r="AW51" s="19">
        <v>0</v>
      </c>
      <c r="AX51" s="19">
        <v>0</v>
      </c>
      <c r="AY51" s="19">
        <v>1</v>
      </c>
      <c r="AZ51" s="19">
        <v>0</v>
      </c>
      <c r="BA51" s="19">
        <v>2</v>
      </c>
      <c r="BB51" s="19">
        <v>0</v>
      </c>
      <c r="BC51" s="19">
        <v>0</v>
      </c>
      <c r="BD51" s="19">
        <v>0</v>
      </c>
      <c r="BE51" s="19">
        <v>0</v>
      </c>
      <c r="BF51" s="19">
        <v>0</v>
      </c>
      <c r="BG51" s="19">
        <v>0</v>
      </c>
      <c r="BH51" s="19">
        <v>0</v>
      </c>
      <c r="BI51" s="19">
        <v>0</v>
      </c>
      <c r="BJ51" s="19">
        <v>0</v>
      </c>
      <c r="BK51" s="19">
        <v>0</v>
      </c>
      <c r="BL51" s="19">
        <v>0</v>
      </c>
      <c r="BM51" s="19">
        <v>0</v>
      </c>
      <c r="BN51" s="19">
        <v>0</v>
      </c>
      <c r="BO51" s="19">
        <v>0</v>
      </c>
      <c r="BP51" s="19">
        <v>0</v>
      </c>
      <c r="BQ51" s="19">
        <v>0</v>
      </c>
      <c r="BR51" s="19">
        <v>0</v>
      </c>
      <c r="BS51" s="19">
        <v>2</v>
      </c>
      <c r="BT51" s="19">
        <v>0</v>
      </c>
      <c r="BU51" s="19">
        <v>0</v>
      </c>
      <c r="BV51" s="19">
        <v>13</v>
      </c>
      <c r="BW51" s="19">
        <v>2</v>
      </c>
      <c r="BX51" s="19">
        <v>0</v>
      </c>
      <c r="BY51" s="19">
        <v>3</v>
      </c>
      <c r="BZ51" s="19">
        <v>1</v>
      </c>
      <c r="CA51" s="19">
        <v>6</v>
      </c>
      <c r="CB51" s="19">
        <v>0</v>
      </c>
      <c r="CC51" s="19">
        <v>3</v>
      </c>
      <c r="CD51" s="19">
        <v>39</v>
      </c>
      <c r="CE51" s="19">
        <v>0</v>
      </c>
      <c r="CF51" s="19">
        <v>0</v>
      </c>
      <c r="CG51" s="19">
        <v>0</v>
      </c>
      <c r="CH51" s="19">
        <v>0</v>
      </c>
      <c r="CI51" s="19">
        <v>0</v>
      </c>
      <c r="CJ51" s="19">
        <v>0</v>
      </c>
      <c r="CK51" s="19">
        <v>0</v>
      </c>
      <c r="CL51" s="19">
        <v>0</v>
      </c>
    </row>
    <row r="52" spans="2:91" ht="20.100000000000001" customHeight="1" thickBot="1" x14ac:dyDescent="0.25">
      <c r="B52" s="4" t="s">
        <v>239</v>
      </c>
      <c r="C52" s="19">
        <v>25</v>
      </c>
      <c r="D52" s="19">
        <v>0</v>
      </c>
      <c r="E52" s="19">
        <v>18</v>
      </c>
      <c r="F52" s="19">
        <v>64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0</v>
      </c>
      <c r="R52" s="19">
        <v>0</v>
      </c>
      <c r="S52" s="19">
        <v>2</v>
      </c>
      <c r="T52" s="19">
        <v>0</v>
      </c>
      <c r="U52" s="19">
        <v>3</v>
      </c>
      <c r="V52" s="19">
        <v>0</v>
      </c>
      <c r="W52" s="19">
        <v>7</v>
      </c>
      <c r="X52" s="19">
        <v>0</v>
      </c>
      <c r="Y52" s="19">
        <v>6</v>
      </c>
      <c r="Z52" s="19">
        <v>22</v>
      </c>
      <c r="AA52" s="19">
        <v>0</v>
      </c>
      <c r="AB52" s="19">
        <v>0</v>
      </c>
      <c r="AC52" s="19">
        <v>0</v>
      </c>
      <c r="AD52" s="19">
        <v>0</v>
      </c>
      <c r="AE52" s="19">
        <v>0</v>
      </c>
      <c r="AF52" s="19">
        <v>0</v>
      </c>
      <c r="AG52" s="19">
        <v>0</v>
      </c>
      <c r="AH52" s="19">
        <v>1</v>
      </c>
      <c r="AI52" s="19">
        <v>0</v>
      </c>
      <c r="AJ52" s="19">
        <v>0</v>
      </c>
      <c r="AK52" s="19">
        <v>0</v>
      </c>
      <c r="AL52" s="19">
        <v>0</v>
      </c>
      <c r="AM52" s="19">
        <v>0</v>
      </c>
      <c r="AN52" s="19">
        <v>0</v>
      </c>
      <c r="AO52" s="19">
        <v>2</v>
      </c>
      <c r="AP52" s="19">
        <v>0</v>
      </c>
      <c r="AQ52" s="19">
        <v>5</v>
      </c>
      <c r="AR52" s="19">
        <v>0</v>
      </c>
      <c r="AS52" s="19">
        <v>2</v>
      </c>
      <c r="AT52" s="19">
        <v>7</v>
      </c>
      <c r="AU52" s="19">
        <v>0</v>
      </c>
      <c r="AV52" s="19">
        <v>0</v>
      </c>
      <c r="AW52" s="19">
        <v>0</v>
      </c>
      <c r="AX52" s="19">
        <v>0</v>
      </c>
      <c r="AY52" s="19">
        <v>0</v>
      </c>
      <c r="AZ52" s="19">
        <v>0</v>
      </c>
      <c r="BA52" s="19">
        <v>0</v>
      </c>
      <c r="BB52" s="19">
        <v>0</v>
      </c>
      <c r="BC52" s="19">
        <v>0</v>
      </c>
      <c r="BD52" s="19">
        <v>0</v>
      </c>
      <c r="BE52" s="19">
        <v>0</v>
      </c>
      <c r="BF52" s="19">
        <v>0</v>
      </c>
      <c r="BG52" s="19">
        <v>0</v>
      </c>
      <c r="BH52" s="19">
        <v>0</v>
      </c>
      <c r="BI52" s="19">
        <v>0</v>
      </c>
      <c r="BJ52" s="19">
        <v>0</v>
      </c>
      <c r="BK52" s="19">
        <v>0</v>
      </c>
      <c r="BL52" s="19">
        <v>0</v>
      </c>
      <c r="BM52" s="19">
        <v>0</v>
      </c>
      <c r="BN52" s="19">
        <v>0</v>
      </c>
      <c r="BO52" s="19">
        <v>0</v>
      </c>
      <c r="BP52" s="19">
        <v>0</v>
      </c>
      <c r="BQ52" s="19">
        <v>0</v>
      </c>
      <c r="BR52" s="19">
        <v>0</v>
      </c>
      <c r="BS52" s="19">
        <v>0</v>
      </c>
      <c r="BT52" s="19">
        <v>0</v>
      </c>
      <c r="BU52" s="19">
        <v>0</v>
      </c>
      <c r="BV52" s="19">
        <v>7</v>
      </c>
      <c r="BW52" s="19">
        <v>1</v>
      </c>
      <c r="BX52" s="19">
        <v>0</v>
      </c>
      <c r="BY52" s="19">
        <v>0</v>
      </c>
      <c r="BZ52" s="19">
        <v>5</v>
      </c>
      <c r="CA52" s="19">
        <v>10</v>
      </c>
      <c r="CB52" s="19">
        <v>0</v>
      </c>
      <c r="CC52" s="19">
        <v>5</v>
      </c>
      <c r="CD52" s="19">
        <v>22</v>
      </c>
      <c r="CE52" s="19">
        <v>0</v>
      </c>
      <c r="CF52" s="19">
        <v>0</v>
      </c>
      <c r="CG52" s="19">
        <v>0</v>
      </c>
      <c r="CH52" s="19">
        <v>0</v>
      </c>
      <c r="CI52" s="19">
        <v>0</v>
      </c>
      <c r="CJ52" s="19">
        <v>0</v>
      </c>
      <c r="CK52" s="19">
        <v>0</v>
      </c>
      <c r="CL52" s="19">
        <v>0</v>
      </c>
    </row>
    <row r="53" spans="2:91" ht="20.100000000000001" customHeight="1" thickBot="1" x14ac:dyDescent="0.25">
      <c r="B53" s="4" t="s">
        <v>240</v>
      </c>
      <c r="C53" s="19">
        <v>51</v>
      </c>
      <c r="D53" s="19">
        <v>1</v>
      </c>
      <c r="E53" s="19">
        <v>42</v>
      </c>
      <c r="F53" s="19">
        <v>182</v>
      </c>
      <c r="G53" s="19">
        <v>1</v>
      </c>
      <c r="H53" s="19">
        <v>0</v>
      </c>
      <c r="I53" s="19">
        <v>1</v>
      </c>
      <c r="J53" s="19">
        <v>4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>
        <v>1</v>
      </c>
      <c r="T53" s="19">
        <v>1</v>
      </c>
      <c r="U53" s="19">
        <v>3</v>
      </c>
      <c r="V53" s="19">
        <v>2</v>
      </c>
      <c r="W53" s="19">
        <v>18</v>
      </c>
      <c r="X53" s="19">
        <v>0</v>
      </c>
      <c r="Y53" s="19">
        <v>16</v>
      </c>
      <c r="Z53" s="19">
        <v>79</v>
      </c>
      <c r="AA53" s="19">
        <v>1</v>
      </c>
      <c r="AB53" s="19">
        <v>0</v>
      </c>
      <c r="AC53" s="19">
        <v>0</v>
      </c>
      <c r="AD53" s="19">
        <v>1</v>
      </c>
      <c r="AE53" s="19">
        <v>0</v>
      </c>
      <c r="AF53" s="19">
        <v>0</v>
      </c>
      <c r="AG53" s="19">
        <v>1</v>
      </c>
      <c r="AH53" s="19">
        <v>3</v>
      </c>
      <c r="AI53" s="19">
        <v>0</v>
      </c>
      <c r="AJ53" s="19">
        <v>0</v>
      </c>
      <c r="AK53" s="19">
        <v>0</v>
      </c>
      <c r="AL53" s="19">
        <v>0</v>
      </c>
      <c r="AM53" s="19">
        <v>0</v>
      </c>
      <c r="AN53" s="19">
        <v>0</v>
      </c>
      <c r="AO53" s="19">
        <v>0</v>
      </c>
      <c r="AP53" s="19">
        <v>1</v>
      </c>
      <c r="AQ53" s="19">
        <v>9</v>
      </c>
      <c r="AR53" s="19">
        <v>0</v>
      </c>
      <c r="AS53" s="19">
        <v>10</v>
      </c>
      <c r="AT53" s="19">
        <v>24</v>
      </c>
      <c r="AU53" s="19">
        <v>0</v>
      </c>
      <c r="AV53" s="19">
        <v>0</v>
      </c>
      <c r="AW53" s="19">
        <v>0</v>
      </c>
      <c r="AX53" s="19">
        <v>0</v>
      </c>
      <c r="AY53" s="19">
        <v>3</v>
      </c>
      <c r="AZ53" s="19">
        <v>0</v>
      </c>
      <c r="BA53" s="19">
        <v>1</v>
      </c>
      <c r="BB53" s="19">
        <v>3</v>
      </c>
      <c r="BC53" s="19">
        <v>0</v>
      </c>
      <c r="BD53" s="19">
        <v>0</v>
      </c>
      <c r="BE53" s="19">
        <v>0</v>
      </c>
      <c r="BF53" s="19">
        <v>0</v>
      </c>
      <c r="BG53" s="19">
        <v>0</v>
      </c>
      <c r="BH53" s="19">
        <v>0</v>
      </c>
      <c r="BI53" s="19">
        <v>0</v>
      </c>
      <c r="BJ53" s="19">
        <v>0</v>
      </c>
      <c r="BK53" s="19">
        <v>0</v>
      </c>
      <c r="BL53" s="19">
        <v>0</v>
      </c>
      <c r="BM53" s="19">
        <v>0</v>
      </c>
      <c r="BN53" s="19">
        <v>2</v>
      </c>
      <c r="BO53" s="19">
        <v>0</v>
      </c>
      <c r="BP53" s="19">
        <v>0</v>
      </c>
      <c r="BQ53" s="19">
        <v>0</v>
      </c>
      <c r="BR53" s="19">
        <v>0</v>
      </c>
      <c r="BS53" s="19">
        <v>3</v>
      </c>
      <c r="BT53" s="19">
        <v>0</v>
      </c>
      <c r="BU53" s="19">
        <v>6</v>
      </c>
      <c r="BV53" s="19">
        <v>6</v>
      </c>
      <c r="BW53" s="19">
        <v>1</v>
      </c>
      <c r="BX53" s="19">
        <v>0</v>
      </c>
      <c r="BY53" s="19">
        <v>0</v>
      </c>
      <c r="BZ53" s="19">
        <v>2</v>
      </c>
      <c r="CA53" s="19">
        <v>14</v>
      </c>
      <c r="CB53" s="19">
        <v>0</v>
      </c>
      <c r="CC53" s="19">
        <v>4</v>
      </c>
      <c r="CD53" s="19">
        <v>55</v>
      </c>
      <c r="CE53" s="19">
        <v>0</v>
      </c>
      <c r="CF53" s="19">
        <v>0</v>
      </c>
      <c r="CG53" s="19">
        <v>0</v>
      </c>
      <c r="CH53" s="19">
        <v>0</v>
      </c>
      <c r="CI53" s="19">
        <v>0</v>
      </c>
      <c r="CJ53" s="19">
        <v>0</v>
      </c>
      <c r="CK53" s="19">
        <v>0</v>
      </c>
      <c r="CL53" s="19">
        <v>0</v>
      </c>
    </row>
    <row r="54" spans="2:91" ht="20.100000000000001" customHeight="1" thickBot="1" x14ac:dyDescent="0.25">
      <c r="B54" s="4" t="s">
        <v>241</v>
      </c>
      <c r="C54" s="19">
        <v>616</v>
      </c>
      <c r="D54" s="19">
        <v>26</v>
      </c>
      <c r="E54" s="19">
        <v>566</v>
      </c>
      <c r="F54" s="19">
        <v>1557</v>
      </c>
      <c r="G54" s="19">
        <v>3</v>
      </c>
      <c r="H54" s="19">
        <v>0</v>
      </c>
      <c r="I54" s="19">
        <v>3</v>
      </c>
      <c r="J54" s="19">
        <v>10</v>
      </c>
      <c r="K54" s="19">
        <v>6</v>
      </c>
      <c r="L54" s="19">
        <v>0</v>
      </c>
      <c r="M54" s="19">
        <v>3</v>
      </c>
      <c r="N54" s="19">
        <v>11</v>
      </c>
      <c r="O54" s="19">
        <v>0</v>
      </c>
      <c r="P54" s="19">
        <v>0</v>
      </c>
      <c r="Q54" s="19">
        <v>0</v>
      </c>
      <c r="R54" s="19">
        <v>0</v>
      </c>
      <c r="S54" s="19">
        <v>11</v>
      </c>
      <c r="T54" s="19">
        <v>9</v>
      </c>
      <c r="U54" s="19">
        <v>22</v>
      </c>
      <c r="V54" s="19">
        <v>17</v>
      </c>
      <c r="W54" s="19">
        <v>188</v>
      </c>
      <c r="X54" s="19">
        <v>1</v>
      </c>
      <c r="Y54" s="19">
        <v>161</v>
      </c>
      <c r="Z54" s="19">
        <v>507</v>
      </c>
      <c r="AA54" s="19">
        <v>2</v>
      </c>
      <c r="AB54" s="19">
        <v>0</v>
      </c>
      <c r="AC54" s="19">
        <v>2</v>
      </c>
      <c r="AD54" s="19">
        <v>2</v>
      </c>
      <c r="AE54" s="19">
        <v>5</v>
      </c>
      <c r="AF54" s="19">
        <v>0</v>
      </c>
      <c r="AG54" s="19">
        <v>8</v>
      </c>
      <c r="AH54" s="19">
        <v>7</v>
      </c>
      <c r="AI54" s="19">
        <v>0</v>
      </c>
      <c r="AJ54" s="19">
        <v>0</v>
      </c>
      <c r="AK54" s="19">
        <v>0</v>
      </c>
      <c r="AL54" s="19">
        <v>0</v>
      </c>
      <c r="AM54" s="19">
        <v>7</v>
      </c>
      <c r="AN54" s="19">
        <v>8</v>
      </c>
      <c r="AO54" s="19">
        <v>9</v>
      </c>
      <c r="AP54" s="19">
        <v>18</v>
      </c>
      <c r="AQ54" s="19">
        <v>109</v>
      </c>
      <c r="AR54" s="19">
        <v>3</v>
      </c>
      <c r="AS54" s="19">
        <v>115</v>
      </c>
      <c r="AT54" s="19">
        <v>202</v>
      </c>
      <c r="AU54" s="19">
        <v>1</v>
      </c>
      <c r="AV54" s="19">
        <v>0</v>
      </c>
      <c r="AW54" s="19">
        <v>1</v>
      </c>
      <c r="AX54" s="19">
        <v>8</v>
      </c>
      <c r="AY54" s="19">
        <v>30</v>
      </c>
      <c r="AZ54" s="19">
        <v>0</v>
      </c>
      <c r="BA54" s="19">
        <v>29</v>
      </c>
      <c r="BB54" s="19">
        <v>51</v>
      </c>
      <c r="BC54" s="19">
        <v>0</v>
      </c>
      <c r="BD54" s="19">
        <v>0</v>
      </c>
      <c r="BE54" s="19">
        <v>0</v>
      </c>
      <c r="BF54" s="19">
        <v>0</v>
      </c>
      <c r="BG54" s="19">
        <v>0</v>
      </c>
      <c r="BH54" s="19">
        <v>0</v>
      </c>
      <c r="BI54" s="19">
        <v>0</v>
      </c>
      <c r="BJ54" s="19">
        <v>0</v>
      </c>
      <c r="BK54" s="19">
        <v>3</v>
      </c>
      <c r="BL54" s="19">
        <v>0</v>
      </c>
      <c r="BM54" s="19">
        <v>3</v>
      </c>
      <c r="BN54" s="19">
        <v>3</v>
      </c>
      <c r="BO54" s="19">
        <v>0</v>
      </c>
      <c r="BP54" s="19">
        <v>0</v>
      </c>
      <c r="BQ54" s="19">
        <v>0</v>
      </c>
      <c r="BR54" s="19">
        <v>1</v>
      </c>
      <c r="BS54" s="19">
        <v>30</v>
      </c>
      <c r="BT54" s="19">
        <v>0</v>
      </c>
      <c r="BU54" s="19">
        <v>19</v>
      </c>
      <c r="BV54" s="19">
        <v>88</v>
      </c>
      <c r="BW54" s="19">
        <v>11</v>
      </c>
      <c r="BX54" s="19">
        <v>3</v>
      </c>
      <c r="BY54" s="19">
        <v>20</v>
      </c>
      <c r="BZ54" s="19">
        <v>29</v>
      </c>
      <c r="CA54" s="19">
        <v>210</v>
      </c>
      <c r="CB54" s="19">
        <v>2</v>
      </c>
      <c r="CC54" s="19">
        <v>171</v>
      </c>
      <c r="CD54" s="19">
        <v>603</v>
      </c>
      <c r="CE54" s="19">
        <v>0</v>
      </c>
      <c r="CF54" s="19">
        <v>0</v>
      </c>
      <c r="CG54" s="19">
        <v>0</v>
      </c>
      <c r="CH54" s="19">
        <v>0</v>
      </c>
      <c r="CI54" s="19">
        <v>0</v>
      </c>
      <c r="CJ54" s="19">
        <v>0</v>
      </c>
      <c r="CK54" s="19">
        <v>0</v>
      </c>
      <c r="CL54" s="19">
        <v>0</v>
      </c>
    </row>
    <row r="55" spans="2:91" ht="20.100000000000001" customHeight="1" thickBot="1" x14ac:dyDescent="0.25">
      <c r="B55" s="4" t="s">
        <v>242</v>
      </c>
      <c r="C55" s="19">
        <v>250</v>
      </c>
      <c r="D55" s="19">
        <v>4</v>
      </c>
      <c r="E55" s="19">
        <v>194</v>
      </c>
      <c r="F55" s="19">
        <v>941</v>
      </c>
      <c r="G55" s="19">
        <v>2</v>
      </c>
      <c r="H55" s="19">
        <v>0</v>
      </c>
      <c r="I55" s="19">
        <v>2</v>
      </c>
      <c r="J55" s="19">
        <v>3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10</v>
      </c>
      <c r="T55" s="19">
        <v>1</v>
      </c>
      <c r="U55" s="19">
        <v>6</v>
      </c>
      <c r="V55" s="19">
        <v>18</v>
      </c>
      <c r="W55" s="19">
        <v>69</v>
      </c>
      <c r="X55" s="19">
        <v>0</v>
      </c>
      <c r="Y55" s="19">
        <v>60</v>
      </c>
      <c r="Z55" s="19">
        <v>299</v>
      </c>
      <c r="AA55" s="19">
        <v>0</v>
      </c>
      <c r="AB55" s="19">
        <v>0</v>
      </c>
      <c r="AC55" s="19">
        <v>0</v>
      </c>
      <c r="AD55" s="19">
        <v>1</v>
      </c>
      <c r="AE55" s="19">
        <v>4</v>
      </c>
      <c r="AF55" s="19">
        <v>0</v>
      </c>
      <c r="AG55" s="19">
        <v>0</v>
      </c>
      <c r="AH55" s="19">
        <v>14</v>
      </c>
      <c r="AI55" s="19">
        <v>0</v>
      </c>
      <c r="AJ55" s="19">
        <v>0</v>
      </c>
      <c r="AK55" s="19">
        <v>0</v>
      </c>
      <c r="AL55" s="19">
        <v>0</v>
      </c>
      <c r="AM55" s="19">
        <v>7</v>
      </c>
      <c r="AN55" s="19">
        <v>0</v>
      </c>
      <c r="AO55" s="19">
        <v>8</v>
      </c>
      <c r="AP55" s="19">
        <v>6</v>
      </c>
      <c r="AQ55" s="19">
        <v>40</v>
      </c>
      <c r="AR55" s="19">
        <v>0</v>
      </c>
      <c r="AS55" s="19">
        <v>31</v>
      </c>
      <c r="AT55" s="19">
        <v>120</v>
      </c>
      <c r="AU55" s="19">
        <v>0</v>
      </c>
      <c r="AV55" s="19">
        <v>0</v>
      </c>
      <c r="AW55" s="19">
        <v>0</v>
      </c>
      <c r="AX55" s="19">
        <v>1</v>
      </c>
      <c r="AY55" s="19">
        <v>2</v>
      </c>
      <c r="AZ55" s="19">
        <v>0</v>
      </c>
      <c r="BA55" s="19">
        <v>3</v>
      </c>
      <c r="BB55" s="19">
        <v>8</v>
      </c>
      <c r="BC55" s="19">
        <v>0</v>
      </c>
      <c r="BD55" s="19">
        <v>0</v>
      </c>
      <c r="BE55" s="19">
        <v>0</v>
      </c>
      <c r="BF55" s="19">
        <v>0</v>
      </c>
      <c r="BG55" s="19">
        <v>0</v>
      </c>
      <c r="BH55" s="19">
        <v>0</v>
      </c>
      <c r="BI55" s="19">
        <v>0</v>
      </c>
      <c r="BJ55" s="19">
        <v>0</v>
      </c>
      <c r="BK55" s="19">
        <v>0</v>
      </c>
      <c r="BL55" s="19">
        <v>0</v>
      </c>
      <c r="BM55" s="19">
        <v>0</v>
      </c>
      <c r="BN55" s="19">
        <v>0</v>
      </c>
      <c r="BO55" s="19">
        <v>0</v>
      </c>
      <c r="BP55" s="19">
        <v>0</v>
      </c>
      <c r="BQ55" s="19">
        <v>0</v>
      </c>
      <c r="BR55" s="19">
        <v>0</v>
      </c>
      <c r="BS55" s="19">
        <v>7</v>
      </c>
      <c r="BT55" s="19">
        <v>0</v>
      </c>
      <c r="BU55" s="19">
        <v>6</v>
      </c>
      <c r="BV55" s="19">
        <v>30</v>
      </c>
      <c r="BW55" s="19">
        <v>4</v>
      </c>
      <c r="BX55" s="19">
        <v>2</v>
      </c>
      <c r="BY55" s="19">
        <v>4</v>
      </c>
      <c r="BZ55" s="19">
        <v>11</v>
      </c>
      <c r="CA55" s="19">
        <v>105</v>
      </c>
      <c r="CB55" s="19">
        <v>1</v>
      </c>
      <c r="CC55" s="19">
        <v>74</v>
      </c>
      <c r="CD55" s="19">
        <v>430</v>
      </c>
      <c r="CE55" s="19">
        <v>0</v>
      </c>
      <c r="CF55" s="19">
        <v>0</v>
      </c>
      <c r="CG55" s="19">
        <v>0</v>
      </c>
      <c r="CH55" s="19">
        <v>0</v>
      </c>
      <c r="CI55" s="19">
        <v>0</v>
      </c>
      <c r="CJ55" s="19">
        <v>0</v>
      </c>
      <c r="CK55" s="19">
        <v>0</v>
      </c>
      <c r="CL55" s="19">
        <v>0</v>
      </c>
    </row>
    <row r="56" spans="2:91" ht="20.100000000000001" customHeight="1" thickBot="1" x14ac:dyDescent="0.25">
      <c r="B56" s="4" t="s">
        <v>243</v>
      </c>
      <c r="C56" s="19">
        <v>70</v>
      </c>
      <c r="D56" s="19">
        <v>1</v>
      </c>
      <c r="E56" s="19">
        <v>59</v>
      </c>
      <c r="F56" s="19">
        <v>169</v>
      </c>
      <c r="G56" s="19">
        <v>0</v>
      </c>
      <c r="H56" s="19">
        <v>0</v>
      </c>
      <c r="I56" s="19">
        <v>2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>
        <v>2</v>
      </c>
      <c r="T56" s="19">
        <v>1</v>
      </c>
      <c r="U56" s="19">
        <v>4</v>
      </c>
      <c r="V56" s="19">
        <v>0</v>
      </c>
      <c r="W56" s="19">
        <v>25</v>
      </c>
      <c r="X56" s="19">
        <v>0</v>
      </c>
      <c r="Y56" s="19">
        <v>23</v>
      </c>
      <c r="Z56" s="19">
        <v>45</v>
      </c>
      <c r="AA56" s="19">
        <v>0</v>
      </c>
      <c r="AB56" s="19">
        <v>0</v>
      </c>
      <c r="AC56" s="19">
        <v>0</v>
      </c>
      <c r="AD56" s="19">
        <v>0</v>
      </c>
      <c r="AE56" s="19">
        <v>1</v>
      </c>
      <c r="AF56" s="19">
        <v>0</v>
      </c>
      <c r="AG56" s="19">
        <v>1</v>
      </c>
      <c r="AH56" s="19">
        <v>3</v>
      </c>
      <c r="AI56" s="19">
        <v>0</v>
      </c>
      <c r="AJ56" s="19">
        <v>0</v>
      </c>
      <c r="AK56" s="19">
        <v>0</v>
      </c>
      <c r="AL56" s="19">
        <v>0</v>
      </c>
      <c r="AM56" s="19">
        <v>1</v>
      </c>
      <c r="AN56" s="19">
        <v>0</v>
      </c>
      <c r="AO56" s="19">
        <v>2</v>
      </c>
      <c r="AP56" s="19">
        <v>3</v>
      </c>
      <c r="AQ56" s="19">
        <v>16</v>
      </c>
      <c r="AR56" s="19">
        <v>0</v>
      </c>
      <c r="AS56" s="19">
        <v>10</v>
      </c>
      <c r="AT56" s="19">
        <v>48</v>
      </c>
      <c r="AU56" s="19">
        <v>0</v>
      </c>
      <c r="AV56" s="19">
        <v>0</v>
      </c>
      <c r="AW56" s="19">
        <v>0</v>
      </c>
      <c r="AX56" s="19">
        <v>1</v>
      </c>
      <c r="AY56" s="19">
        <v>0</v>
      </c>
      <c r="AZ56" s="19">
        <v>0</v>
      </c>
      <c r="BA56" s="19">
        <v>0</v>
      </c>
      <c r="BB56" s="19">
        <v>0</v>
      </c>
      <c r="BC56" s="19">
        <v>0</v>
      </c>
      <c r="BD56" s="19">
        <v>0</v>
      </c>
      <c r="BE56" s="19">
        <v>0</v>
      </c>
      <c r="BF56" s="19">
        <v>0</v>
      </c>
      <c r="BG56" s="19">
        <v>0</v>
      </c>
      <c r="BH56" s="19">
        <v>0</v>
      </c>
      <c r="BI56" s="19">
        <v>0</v>
      </c>
      <c r="BJ56" s="19">
        <v>0</v>
      </c>
      <c r="BK56" s="19">
        <v>2</v>
      </c>
      <c r="BL56" s="19">
        <v>0</v>
      </c>
      <c r="BM56" s="19">
        <v>1</v>
      </c>
      <c r="BN56" s="19">
        <v>2</v>
      </c>
      <c r="BO56" s="19">
        <v>0</v>
      </c>
      <c r="BP56" s="19">
        <v>0</v>
      </c>
      <c r="BQ56" s="19">
        <v>0</v>
      </c>
      <c r="BR56" s="19">
        <v>0</v>
      </c>
      <c r="BS56" s="19">
        <v>4</v>
      </c>
      <c r="BT56" s="19">
        <v>0</v>
      </c>
      <c r="BU56" s="19">
        <v>3</v>
      </c>
      <c r="BV56" s="19">
        <v>12</v>
      </c>
      <c r="BW56" s="19">
        <v>1</v>
      </c>
      <c r="BX56" s="19">
        <v>0</v>
      </c>
      <c r="BY56" s="19">
        <v>1</v>
      </c>
      <c r="BZ56" s="19">
        <v>2</v>
      </c>
      <c r="CA56" s="19">
        <v>18</v>
      </c>
      <c r="CB56" s="19">
        <v>0</v>
      </c>
      <c r="CC56" s="19">
        <v>12</v>
      </c>
      <c r="CD56" s="19">
        <v>53</v>
      </c>
      <c r="CE56" s="19">
        <v>0</v>
      </c>
      <c r="CF56" s="19">
        <v>0</v>
      </c>
      <c r="CG56" s="19">
        <v>0</v>
      </c>
      <c r="CH56" s="19">
        <v>0</v>
      </c>
      <c r="CI56" s="19">
        <v>0</v>
      </c>
      <c r="CJ56" s="19">
        <v>0</v>
      </c>
      <c r="CK56" s="19">
        <v>0</v>
      </c>
      <c r="CL56" s="19">
        <v>0</v>
      </c>
    </row>
    <row r="57" spans="2:91" ht="20.100000000000001" customHeight="1" thickBot="1" x14ac:dyDescent="0.25">
      <c r="B57" s="4" t="s">
        <v>244</v>
      </c>
      <c r="C57" s="19">
        <v>41</v>
      </c>
      <c r="D57" s="19">
        <v>0</v>
      </c>
      <c r="E57" s="19">
        <v>22</v>
      </c>
      <c r="F57" s="19">
        <v>136</v>
      </c>
      <c r="G57" s="19">
        <v>0</v>
      </c>
      <c r="H57" s="19">
        <v>0</v>
      </c>
      <c r="I57" s="19">
        <v>1</v>
      </c>
      <c r="J57" s="19">
        <v>1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>
        <v>2</v>
      </c>
      <c r="T57" s="19">
        <v>0</v>
      </c>
      <c r="U57" s="19">
        <v>2</v>
      </c>
      <c r="V57" s="19">
        <v>0</v>
      </c>
      <c r="W57" s="19">
        <v>12</v>
      </c>
      <c r="X57" s="19">
        <v>0</v>
      </c>
      <c r="Y57" s="19">
        <v>15</v>
      </c>
      <c r="Z57" s="19">
        <v>38</v>
      </c>
      <c r="AA57" s="19">
        <v>0</v>
      </c>
      <c r="AB57" s="19">
        <v>0</v>
      </c>
      <c r="AC57" s="19">
        <v>0</v>
      </c>
      <c r="AD57" s="19">
        <v>0</v>
      </c>
      <c r="AE57" s="19">
        <v>0</v>
      </c>
      <c r="AF57" s="19">
        <v>0</v>
      </c>
      <c r="AG57" s="19">
        <v>0</v>
      </c>
      <c r="AH57" s="19">
        <v>0</v>
      </c>
      <c r="AI57" s="19">
        <v>0</v>
      </c>
      <c r="AJ57" s="19">
        <v>0</v>
      </c>
      <c r="AK57" s="19">
        <v>0</v>
      </c>
      <c r="AL57" s="19">
        <v>0</v>
      </c>
      <c r="AM57" s="19">
        <v>1</v>
      </c>
      <c r="AN57" s="19">
        <v>0</v>
      </c>
      <c r="AO57" s="19">
        <v>0</v>
      </c>
      <c r="AP57" s="19">
        <v>1</v>
      </c>
      <c r="AQ57" s="19">
        <v>8</v>
      </c>
      <c r="AR57" s="19">
        <v>0</v>
      </c>
      <c r="AS57" s="19">
        <v>2</v>
      </c>
      <c r="AT57" s="19">
        <v>36</v>
      </c>
      <c r="AU57" s="19">
        <v>0</v>
      </c>
      <c r="AV57" s="19">
        <v>0</v>
      </c>
      <c r="AW57" s="19">
        <v>0</v>
      </c>
      <c r="AX57" s="19">
        <v>0</v>
      </c>
      <c r="AY57" s="19">
        <v>1</v>
      </c>
      <c r="AZ57" s="19">
        <v>0</v>
      </c>
      <c r="BA57" s="19">
        <v>0</v>
      </c>
      <c r="BB57" s="19">
        <v>1</v>
      </c>
      <c r="BC57" s="19">
        <v>0</v>
      </c>
      <c r="BD57" s="19">
        <v>0</v>
      </c>
      <c r="BE57" s="19">
        <v>0</v>
      </c>
      <c r="BF57" s="19">
        <v>0</v>
      </c>
      <c r="BG57" s="19">
        <v>0</v>
      </c>
      <c r="BH57" s="19">
        <v>0</v>
      </c>
      <c r="BI57" s="19">
        <v>0</v>
      </c>
      <c r="BJ57" s="19">
        <v>0</v>
      </c>
      <c r="BK57" s="19">
        <v>0</v>
      </c>
      <c r="BL57" s="19">
        <v>0</v>
      </c>
      <c r="BM57" s="19">
        <v>0</v>
      </c>
      <c r="BN57" s="19">
        <v>0</v>
      </c>
      <c r="BO57" s="19">
        <v>0</v>
      </c>
      <c r="BP57" s="19">
        <v>0</v>
      </c>
      <c r="BQ57" s="19">
        <v>0</v>
      </c>
      <c r="BR57" s="19">
        <v>0</v>
      </c>
      <c r="BS57" s="19">
        <v>2</v>
      </c>
      <c r="BT57" s="19">
        <v>0</v>
      </c>
      <c r="BU57" s="19">
        <v>1</v>
      </c>
      <c r="BV57" s="19">
        <v>14</v>
      </c>
      <c r="BW57" s="19">
        <v>0</v>
      </c>
      <c r="BX57" s="19">
        <v>0</v>
      </c>
      <c r="BY57" s="19">
        <v>0</v>
      </c>
      <c r="BZ57" s="19">
        <v>0</v>
      </c>
      <c r="CA57" s="19">
        <v>15</v>
      </c>
      <c r="CB57" s="19">
        <v>0</v>
      </c>
      <c r="CC57" s="19">
        <v>1</v>
      </c>
      <c r="CD57" s="19">
        <v>45</v>
      </c>
      <c r="CE57" s="19">
        <v>0</v>
      </c>
      <c r="CF57" s="19">
        <v>0</v>
      </c>
      <c r="CG57" s="19">
        <v>0</v>
      </c>
      <c r="CH57" s="19">
        <v>0</v>
      </c>
      <c r="CI57" s="19">
        <v>0</v>
      </c>
      <c r="CJ57" s="19">
        <v>0</v>
      </c>
      <c r="CK57" s="19">
        <v>0</v>
      </c>
      <c r="CL57" s="19">
        <v>0</v>
      </c>
    </row>
    <row r="58" spans="2:91" ht="20.100000000000001" customHeight="1" thickBot="1" x14ac:dyDescent="0.25">
      <c r="B58" s="4" t="s">
        <v>270</v>
      </c>
      <c r="C58" s="19">
        <v>53</v>
      </c>
      <c r="D58" s="19">
        <v>0</v>
      </c>
      <c r="E58" s="19">
        <v>72</v>
      </c>
      <c r="F58" s="19">
        <v>144</v>
      </c>
      <c r="G58" s="19">
        <v>0</v>
      </c>
      <c r="H58" s="19">
        <v>0</v>
      </c>
      <c r="I58" s="19">
        <v>1</v>
      </c>
      <c r="J58" s="19">
        <v>0</v>
      </c>
      <c r="K58" s="19">
        <v>0</v>
      </c>
      <c r="L58" s="19">
        <v>0</v>
      </c>
      <c r="M58" s="19">
        <v>0</v>
      </c>
      <c r="N58" s="19">
        <v>1</v>
      </c>
      <c r="O58" s="19">
        <v>0</v>
      </c>
      <c r="P58" s="19">
        <v>0</v>
      </c>
      <c r="Q58" s="19">
        <v>0</v>
      </c>
      <c r="R58" s="19">
        <v>0</v>
      </c>
      <c r="S58" s="19">
        <v>3</v>
      </c>
      <c r="T58" s="19">
        <v>0</v>
      </c>
      <c r="U58" s="19">
        <v>5</v>
      </c>
      <c r="V58" s="19">
        <v>2</v>
      </c>
      <c r="W58" s="19">
        <v>18</v>
      </c>
      <c r="X58" s="19">
        <v>0</v>
      </c>
      <c r="Y58" s="19">
        <v>23</v>
      </c>
      <c r="Z58" s="19">
        <v>64</v>
      </c>
      <c r="AA58" s="19">
        <v>0</v>
      </c>
      <c r="AB58" s="19">
        <v>0</v>
      </c>
      <c r="AC58" s="19">
        <v>0</v>
      </c>
      <c r="AD58" s="19">
        <v>0</v>
      </c>
      <c r="AE58" s="19">
        <v>0</v>
      </c>
      <c r="AF58" s="19">
        <v>0</v>
      </c>
      <c r="AG58" s="19">
        <v>0</v>
      </c>
      <c r="AH58" s="19">
        <v>0</v>
      </c>
      <c r="AI58" s="19">
        <v>0</v>
      </c>
      <c r="AJ58" s="19">
        <v>0</v>
      </c>
      <c r="AK58" s="19">
        <v>0</v>
      </c>
      <c r="AL58" s="19">
        <v>0</v>
      </c>
      <c r="AM58" s="19">
        <v>3</v>
      </c>
      <c r="AN58" s="19">
        <v>0</v>
      </c>
      <c r="AO58" s="19">
        <v>3</v>
      </c>
      <c r="AP58" s="19">
        <v>1</v>
      </c>
      <c r="AQ58" s="19">
        <v>7</v>
      </c>
      <c r="AR58" s="19">
        <v>0</v>
      </c>
      <c r="AS58" s="19">
        <v>12</v>
      </c>
      <c r="AT58" s="19">
        <v>19</v>
      </c>
      <c r="AU58" s="19">
        <v>0</v>
      </c>
      <c r="AV58" s="19">
        <v>0</v>
      </c>
      <c r="AW58" s="19">
        <v>0</v>
      </c>
      <c r="AX58" s="19">
        <v>0</v>
      </c>
      <c r="AY58" s="19">
        <v>7</v>
      </c>
      <c r="AZ58" s="19">
        <v>0</v>
      </c>
      <c r="BA58" s="19">
        <v>10</v>
      </c>
      <c r="BB58" s="19">
        <v>7</v>
      </c>
      <c r="BC58" s="19">
        <v>0</v>
      </c>
      <c r="BD58" s="19">
        <v>0</v>
      </c>
      <c r="BE58" s="19">
        <v>0</v>
      </c>
      <c r="BF58" s="19">
        <v>0</v>
      </c>
      <c r="BG58" s="19">
        <v>0</v>
      </c>
      <c r="BH58" s="19">
        <v>0</v>
      </c>
      <c r="BI58" s="19">
        <v>0</v>
      </c>
      <c r="BJ58" s="19">
        <v>0</v>
      </c>
      <c r="BK58" s="19">
        <v>0</v>
      </c>
      <c r="BL58" s="19">
        <v>0</v>
      </c>
      <c r="BM58" s="19">
        <v>0</v>
      </c>
      <c r="BN58" s="19">
        <v>0</v>
      </c>
      <c r="BO58" s="19">
        <v>0</v>
      </c>
      <c r="BP58" s="19">
        <v>0</v>
      </c>
      <c r="BQ58" s="19">
        <v>0</v>
      </c>
      <c r="BR58" s="19">
        <v>0</v>
      </c>
      <c r="BS58" s="19">
        <v>0</v>
      </c>
      <c r="BT58" s="19">
        <v>0</v>
      </c>
      <c r="BU58" s="19">
        <v>1</v>
      </c>
      <c r="BV58" s="19">
        <v>4</v>
      </c>
      <c r="BW58" s="19">
        <v>2</v>
      </c>
      <c r="BX58" s="19">
        <v>0</v>
      </c>
      <c r="BY58" s="19">
        <v>2</v>
      </c>
      <c r="BZ58" s="19">
        <v>8</v>
      </c>
      <c r="CA58" s="19">
        <v>13</v>
      </c>
      <c r="CB58" s="19">
        <v>0</v>
      </c>
      <c r="CC58" s="19">
        <v>15</v>
      </c>
      <c r="CD58" s="19">
        <v>38</v>
      </c>
      <c r="CE58" s="19">
        <v>0</v>
      </c>
      <c r="CF58" s="19">
        <v>0</v>
      </c>
      <c r="CG58" s="19">
        <v>0</v>
      </c>
      <c r="CH58" s="19">
        <v>0</v>
      </c>
      <c r="CI58" s="19">
        <v>0</v>
      </c>
      <c r="CJ58" s="19">
        <v>0</v>
      </c>
      <c r="CK58" s="19">
        <v>0</v>
      </c>
      <c r="CL58" s="19">
        <v>0</v>
      </c>
    </row>
    <row r="59" spans="2:91" ht="20.100000000000001" customHeight="1" thickBot="1" x14ac:dyDescent="0.25">
      <c r="B59" s="4" t="s">
        <v>246</v>
      </c>
      <c r="C59" s="19">
        <v>116</v>
      </c>
      <c r="D59" s="19">
        <v>2</v>
      </c>
      <c r="E59" s="19">
        <v>96</v>
      </c>
      <c r="F59" s="19">
        <v>368</v>
      </c>
      <c r="G59" s="19">
        <v>0</v>
      </c>
      <c r="H59" s="19">
        <v>0</v>
      </c>
      <c r="I59" s="19">
        <v>2</v>
      </c>
      <c r="J59" s="19">
        <v>1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1</v>
      </c>
      <c r="S59" s="19">
        <v>4</v>
      </c>
      <c r="T59" s="19">
        <v>1</v>
      </c>
      <c r="U59" s="19">
        <v>2</v>
      </c>
      <c r="V59" s="19">
        <v>5</v>
      </c>
      <c r="W59" s="19">
        <v>34</v>
      </c>
      <c r="X59" s="19">
        <v>0</v>
      </c>
      <c r="Y59" s="19">
        <v>24</v>
      </c>
      <c r="Z59" s="19">
        <v>116</v>
      </c>
      <c r="AA59" s="19">
        <v>0</v>
      </c>
      <c r="AB59" s="19">
        <v>0</v>
      </c>
      <c r="AC59" s="19">
        <v>0</v>
      </c>
      <c r="AD59" s="19">
        <v>0</v>
      </c>
      <c r="AE59" s="19">
        <v>1</v>
      </c>
      <c r="AF59" s="19">
        <v>0</v>
      </c>
      <c r="AG59" s="19">
        <v>0</v>
      </c>
      <c r="AH59" s="19">
        <v>5</v>
      </c>
      <c r="AI59" s="19">
        <v>0</v>
      </c>
      <c r="AJ59" s="19">
        <v>0</v>
      </c>
      <c r="AK59" s="19">
        <v>0</v>
      </c>
      <c r="AL59" s="19">
        <v>0</v>
      </c>
      <c r="AM59" s="19">
        <v>4</v>
      </c>
      <c r="AN59" s="19">
        <v>1</v>
      </c>
      <c r="AO59" s="19">
        <v>5</v>
      </c>
      <c r="AP59" s="19">
        <v>4</v>
      </c>
      <c r="AQ59" s="19">
        <v>34</v>
      </c>
      <c r="AR59" s="19">
        <v>0</v>
      </c>
      <c r="AS59" s="19">
        <v>23</v>
      </c>
      <c r="AT59" s="19">
        <v>97</v>
      </c>
      <c r="AU59" s="19">
        <v>0</v>
      </c>
      <c r="AV59" s="19">
        <v>0</v>
      </c>
      <c r="AW59" s="19">
        <v>0</v>
      </c>
      <c r="AX59" s="19">
        <v>1</v>
      </c>
      <c r="AY59" s="19">
        <v>2</v>
      </c>
      <c r="AZ59" s="19">
        <v>0</v>
      </c>
      <c r="BA59" s="19">
        <v>2</v>
      </c>
      <c r="BB59" s="19">
        <v>3</v>
      </c>
      <c r="BC59" s="19">
        <v>0</v>
      </c>
      <c r="BD59" s="19">
        <v>0</v>
      </c>
      <c r="BE59" s="19">
        <v>0</v>
      </c>
      <c r="BF59" s="19">
        <v>0</v>
      </c>
      <c r="BG59" s="19">
        <v>0</v>
      </c>
      <c r="BH59" s="19">
        <v>0</v>
      </c>
      <c r="BI59" s="19">
        <v>0</v>
      </c>
      <c r="BJ59" s="19">
        <v>0</v>
      </c>
      <c r="BK59" s="19">
        <v>0</v>
      </c>
      <c r="BL59" s="19">
        <v>0</v>
      </c>
      <c r="BM59" s="19">
        <v>1</v>
      </c>
      <c r="BN59" s="19">
        <v>0</v>
      </c>
      <c r="BO59" s="19">
        <v>0</v>
      </c>
      <c r="BP59" s="19">
        <v>0</v>
      </c>
      <c r="BQ59" s="19">
        <v>0</v>
      </c>
      <c r="BR59" s="19">
        <v>0</v>
      </c>
      <c r="BS59" s="19">
        <v>4</v>
      </c>
      <c r="BT59" s="19">
        <v>0</v>
      </c>
      <c r="BU59" s="19">
        <v>2</v>
      </c>
      <c r="BV59" s="19">
        <v>24</v>
      </c>
      <c r="BW59" s="19">
        <v>2</v>
      </c>
      <c r="BX59" s="19">
        <v>0</v>
      </c>
      <c r="BY59" s="19">
        <v>1</v>
      </c>
      <c r="BZ59" s="19">
        <v>10</v>
      </c>
      <c r="CA59" s="19">
        <v>31</v>
      </c>
      <c r="CB59" s="19">
        <v>0</v>
      </c>
      <c r="CC59" s="19">
        <v>34</v>
      </c>
      <c r="CD59" s="19">
        <v>101</v>
      </c>
      <c r="CE59" s="19">
        <v>0</v>
      </c>
      <c r="CF59" s="19">
        <v>0</v>
      </c>
      <c r="CG59" s="19">
        <v>0</v>
      </c>
      <c r="CH59" s="19">
        <v>0</v>
      </c>
      <c r="CI59" s="19">
        <v>0</v>
      </c>
      <c r="CJ59" s="19">
        <v>0</v>
      </c>
      <c r="CK59" s="19">
        <v>0</v>
      </c>
      <c r="CL59" s="19">
        <v>0</v>
      </c>
    </row>
    <row r="60" spans="2:91" ht="20.100000000000001" customHeight="1" thickBot="1" x14ac:dyDescent="0.25">
      <c r="B60" s="4" t="s">
        <v>247</v>
      </c>
      <c r="C60" s="19">
        <v>34</v>
      </c>
      <c r="D60" s="19">
        <v>0</v>
      </c>
      <c r="E60" s="19">
        <v>51</v>
      </c>
      <c r="F60" s="19">
        <v>134</v>
      </c>
      <c r="G60" s="19">
        <v>0</v>
      </c>
      <c r="H60" s="19">
        <v>0</v>
      </c>
      <c r="I60" s="19">
        <v>0</v>
      </c>
      <c r="J60" s="19">
        <v>1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19">
        <v>0</v>
      </c>
      <c r="S60" s="19">
        <v>1</v>
      </c>
      <c r="T60" s="19">
        <v>0</v>
      </c>
      <c r="U60" s="19">
        <v>2</v>
      </c>
      <c r="V60" s="19">
        <v>2</v>
      </c>
      <c r="W60" s="19">
        <v>16</v>
      </c>
      <c r="X60" s="19">
        <v>0</v>
      </c>
      <c r="Y60" s="19">
        <v>16</v>
      </c>
      <c r="Z60" s="19">
        <v>49</v>
      </c>
      <c r="AA60" s="19">
        <v>0</v>
      </c>
      <c r="AB60" s="19">
        <v>0</v>
      </c>
      <c r="AC60" s="19">
        <v>0</v>
      </c>
      <c r="AD60" s="19">
        <v>0</v>
      </c>
      <c r="AE60" s="19">
        <v>0</v>
      </c>
      <c r="AF60" s="19">
        <v>0</v>
      </c>
      <c r="AG60" s="19">
        <v>0</v>
      </c>
      <c r="AH60" s="19">
        <v>0</v>
      </c>
      <c r="AI60" s="19">
        <v>0</v>
      </c>
      <c r="AJ60" s="19">
        <v>0</v>
      </c>
      <c r="AK60" s="19">
        <v>0</v>
      </c>
      <c r="AL60" s="19">
        <v>0</v>
      </c>
      <c r="AM60" s="19">
        <v>1</v>
      </c>
      <c r="AN60" s="19">
        <v>0</v>
      </c>
      <c r="AO60" s="19">
        <v>1</v>
      </c>
      <c r="AP60" s="19">
        <v>0</v>
      </c>
      <c r="AQ60" s="19">
        <v>6</v>
      </c>
      <c r="AR60" s="19">
        <v>0</v>
      </c>
      <c r="AS60" s="19">
        <v>10</v>
      </c>
      <c r="AT60" s="19">
        <v>36</v>
      </c>
      <c r="AU60" s="19">
        <v>0</v>
      </c>
      <c r="AV60" s="19">
        <v>0</v>
      </c>
      <c r="AW60" s="19">
        <v>3</v>
      </c>
      <c r="AX60" s="19">
        <v>1</v>
      </c>
      <c r="AY60" s="19">
        <v>0</v>
      </c>
      <c r="AZ60" s="19">
        <v>0</v>
      </c>
      <c r="BA60" s="19">
        <v>0</v>
      </c>
      <c r="BB60" s="19">
        <v>0</v>
      </c>
      <c r="BC60" s="19">
        <v>0</v>
      </c>
      <c r="BD60" s="19">
        <v>0</v>
      </c>
      <c r="BE60" s="19">
        <v>0</v>
      </c>
      <c r="BF60" s="19">
        <v>0</v>
      </c>
      <c r="BG60" s="19">
        <v>0</v>
      </c>
      <c r="BH60" s="19">
        <v>0</v>
      </c>
      <c r="BI60" s="19">
        <v>0</v>
      </c>
      <c r="BJ60" s="19">
        <v>0</v>
      </c>
      <c r="BK60" s="19">
        <v>0</v>
      </c>
      <c r="BL60" s="19">
        <v>0</v>
      </c>
      <c r="BM60" s="19">
        <v>0</v>
      </c>
      <c r="BN60" s="19">
        <v>0</v>
      </c>
      <c r="BO60" s="19">
        <v>0</v>
      </c>
      <c r="BP60" s="19">
        <v>0</v>
      </c>
      <c r="BQ60" s="19">
        <v>0</v>
      </c>
      <c r="BR60" s="19">
        <v>0</v>
      </c>
      <c r="BS60" s="19">
        <v>0</v>
      </c>
      <c r="BT60" s="19">
        <v>0</v>
      </c>
      <c r="BU60" s="19">
        <v>1</v>
      </c>
      <c r="BV60" s="19">
        <v>10</v>
      </c>
      <c r="BW60" s="19">
        <v>0</v>
      </c>
      <c r="BX60" s="19">
        <v>0</v>
      </c>
      <c r="BY60" s="19">
        <v>3</v>
      </c>
      <c r="BZ60" s="19">
        <v>0</v>
      </c>
      <c r="CA60" s="19">
        <v>10</v>
      </c>
      <c r="CB60" s="19">
        <v>0</v>
      </c>
      <c r="CC60" s="19">
        <v>15</v>
      </c>
      <c r="CD60" s="19">
        <v>35</v>
      </c>
      <c r="CE60" s="19">
        <v>0</v>
      </c>
      <c r="CF60" s="19">
        <v>0</v>
      </c>
      <c r="CG60" s="19">
        <v>0</v>
      </c>
      <c r="CH60" s="19">
        <v>0</v>
      </c>
      <c r="CI60" s="19">
        <v>0</v>
      </c>
      <c r="CJ60" s="19">
        <v>0</v>
      </c>
      <c r="CK60" s="19">
        <v>0</v>
      </c>
      <c r="CL60" s="19">
        <v>0</v>
      </c>
    </row>
    <row r="61" spans="2:91" ht="20.100000000000001" customHeight="1" thickBot="1" x14ac:dyDescent="0.25">
      <c r="B61" s="7" t="s">
        <v>22</v>
      </c>
      <c r="C61" s="9">
        <f>SUM(C11:C60)</f>
        <v>4965</v>
      </c>
      <c r="D61" s="9">
        <f t="shared" ref="D61:AT61" si="0">SUM(D11:D60)</f>
        <v>109</v>
      </c>
      <c r="E61" s="9">
        <f t="shared" si="0"/>
        <v>4319</v>
      </c>
      <c r="F61" s="9">
        <f t="shared" si="0"/>
        <v>15486</v>
      </c>
      <c r="G61" s="9">
        <f t="shared" si="0"/>
        <v>40</v>
      </c>
      <c r="H61" s="9">
        <f t="shared" si="0"/>
        <v>0</v>
      </c>
      <c r="I61" s="9">
        <f t="shared" si="0"/>
        <v>41</v>
      </c>
      <c r="J61" s="9">
        <f t="shared" si="0"/>
        <v>105</v>
      </c>
      <c r="K61" s="9">
        <f t="shared" si="0"/>
        <v>29</v>
      </c>
      <c r="L61" s="9">
        <f t="shared" si="0"/>
        <v>0</v>
      </c>
      <c r="M61" s="9">
        <f t="shared" si="0"/>
        <v>17</v>
      </c>
      <c r="N61" s="9">
        <f t="shared" si="0"/>
        <v>35</v>
      </c>
      <c r="O61" s="9">
        <f t="shared" si="0"/>
        <v>0</v>
      </c>
      <c r="P61" s="9">
        <f t="shared" si="0"/>
        <v>0</v>
      </c>
      <c r="Q61" s="9">
        <f t="shared" si="0"/>
        <v>0</v>
      </c>
      <c r="R61" s="9">
        <f t="shared" si="0"/>
        <v>6</v>
      </c>
      <c r="S61" s="9">
        <f t="shared" si="0"/>
        <v>145</v>
      </c>
      <c r="T61" s="9">
        <f t="shared" si="0"/>
        <v>56</v>
      </c>
      <c r="U61" s="9">
        <f t="shared" si="0"/>
        <v>180</v>
      </c>
      <c r="V61" s="9">
        <f t="shared" si="0"/>
        <v>209</v>
      </c>
      <c r="W61" s="9">
        <f t="shared" si="0"/>
        <v>1646</v>
      </c>
      <c r="X61" s="9">
        <f t="shared" si="0"/>
        <v>2</v>
      </c>
      <c r="Y61" s="9">
        <f t="shared" si="0"/>
        <v>1365</v>
      </c>
      <c r="Z61" s="9">
        <f t="shared" si="0"/>
        <v>5427</v>
      </c>
      <c r="AA61" s="9">
        <f t="shared" si="0"/>
        <v>8</v>
      </c>
      <c r="AB61" s="9">
        <f t="shared" si="0"/>
        <v>0</v>
      </c>
      <c r="AC61" s="9">
        <f t="shared" si="0"/>
        <v>12</v>
      </c>
      <c r="AD61" s="9">
        <f t="shared" si="0"/>
        <v>12</v>
      </c>
      <c r="AE61" s="9">
        <f t="shared" si="0"/>
        <v>54</v>
      </c>
      <c r="AF61" s="9">
        <f t="shared" si="0"/>
        <v>1</v>
      </c>
      <c r="AG61" s="9">
        <f t="shared" si="0"/>
        <v>59</v>
      </c>
      <c r="AH61" s="9">
        <f t="shared" si="0"/>
        <v>163</v>
      </c>
      <c r="AI61" s="9">
        <f t="shared" si="0"/>
        <v>0</v>
      </c>
      <c r="AJ61" s="9">
        <f t="shared" si="0"/>
        <v>0</v>
      </c>
      <c r="AK61" s="9">
        <f t="shared" si="0"/>
        <v>0</v>
      </c>
      <c r="AL61" s="9">
        <f t="shared" si="0"/>
        <v>0</v>
      </c>
      <c r="AM61" s="9">
        <f t="shared" si="0"/>
        <v>77</v>
      </c>
      <c r="AN61" s="9">
        <f t="shared" si="0"/>
        <v>18</v>
      </c>
      <c r="AO61" s="9">
        <f t="shared" si="0"/>
        <v>96</v>
      </c>
      <c r="AP61" s="9">
        <f t="shared" si="0"/>
        <v>141</v>
      </c>
      <c r="AQ61" s="9">
        <f t="shared" si="0"/>
        <v>886</v>
      </c>
      <c r="AR61" s="9">
        <f t="shared" si="0"/>
        <v>3</v>
      </c>
      <c r="AS61" s="9">
        <f t="shared" si="0"/>
        <v>748</v>
      </c>
      <c r="AT61" s="9">
        <f t="shared" si="0"/>
        <v>2600</v>
      </c>
      <c r="AU61" s="9">
        <f t="shared" ref="AU61:CL61" si="1">SUM(AU11:AU60)</f>
        <v>16</v>
      </c>
      <c r="AV61" s="9">
        <f t="shared" si="1"/>
        <v>0</v>
      </c>
      <c r="AW61" s="9">
        <f t="shared" si="1"/>
        <v>18</v>
      </c>
      <c r="AX61" s="9">
        <f t="shared" si="1"/>
        <v>49</v>
      </c>
      <c r="AY61" s="9">
        <f t="shared" si="1"/>
        <v>135</v>
      </c>
      <c r="AZ61" s="9">
        <f t="shared" si="1"/>
        <v>0</v>
      </c>
      <c r="BA61" s="9">
        <f t="shared" si="1"/>
        <v>132</v>
      </c>
      <c r="BB61" s="9">
        <f t="shared" si="1"/>
        <v>234</v>
      </c>
      <c r="BC61" s="9">
        <f t="shared" si="1"/>
        <v>2</v>
      </c>
      <c r="BD61" s="9">
        <f t="shared" si="1"/>
        <v>0</v>
      </c>
      <c r="BE61" s="9">
        <f t="shared" si="1"/>
        <v>1</v>
      </c>
      <c r="BF61" s="9">
        <f t="shared" si="1"/>
        <v>1</v>
      </c>
      <c r="BG61" s="9">
        <f t="shared" si="1"/>
        <v>0</v>
      </c>
      <c r="BH61" s="9">
        <f t="shared" si="1"/>
        <v>0</v>
      </c>
      <c r="BI61" s="9">
        <f t="shared" si="1"/>
        <v>0</v>
      </c>
      <c r="BJ61" s="9">
        <f t="shared" si="1"/>
        <v>0</v>
      </c>
      <c r="BK61" s="9">
        <f t="shared" si="1"/>
        <v>12</v>
      </c>
      <c r="BL61" s="9">
        <f t="shared" si="1"/>
        <v>0</v>
      </c>
      <c r="BM61" s="9">
        <f t="shared" si="1"/>
        <v>13</v>
      </c>
      <c r="BN61" s="9">
        <f t="shared" si="1"/>
        <v>33</v>
      </c>
      <c r="BO61" s="9">
        <f t="shared" si="1"/>
        <v>0</v>
      </c>
      <c r="BP61" s="9">
        <f t="shared" si="1"/>
        <v>0</v>
      </c>
      <c r="BQ61" s="9">
        <f t="shared" si="1"/>
        <v>0</v>
      </c>
      <c r="BR61" s="9">
        <f t="shared" si="1"/>
        <v>1</v>
      </c>
      <c r="BS61" s="9">
        <f t="shared" si="1"/>
        <v>157</v>
      </c>
      <c r="BT61" s="9">
        <f t="shared" si="1"/>
        <v>0</v>
      </c>
      <c r="BU61" s="9">
        <f t="shared" si="1"/>
        <v>108</v>
      </c>
      <c r="BV61" s="9">
        <f t="shared" si="1"/>
        <v>637</v>
      </c>
      <c r="BW61" s="9">
        <f t="shared" si="1"/>
        <v>124</v>
      </c>
      <c r="BX61" s="9">
        <f t="shared" si="1"/>
        <v>26</v>
      </c>
      <c r="BY61" s="9">
        <f t="shared" si="1"/>
        <v>149</v>
      </c>
      <c r="BZ61" s="9">
        <f t="shared" si="1"/>
        <v>290</v>
      </c>
      <c r="CA61" s="9">
        <f t="shared" si="1"/>
        <v>1631</v>
      </c>
      <c r="CB61" s="9">
        <f t="shared" si="1"/>
        <v>3</v>
      </c>
      <c r="CC61" s="9">
        <f t="shared" si="1"/>
        <v>1376</v>
      </c>
      <c r="CD61" s="9">
        <f t="shared" si="1"/>
        <v>5537</v>
      </c>
      <c r="CE61" s="9">
        <f t="shared" si="1"/>
        <v>1</v>
      </c>
      <c r="CF61" s="9">
        <f t="shared" si="1"/>
        <v>0</v>
      </c>
      <c r="CG61" s="9">
        <f t="shared" si="1"/>
        <v>1</v>
      </c>
      <c r="CH61" s="9">
        <f t="shared" si="1"/>
        <v>0</v>
      </c>
      <c r="CI61" s="9">
        <f t="shared" si="1"/>
        <v>2</v>
      </c>
      <c r="CJ61" s="9">
        <f t="shared" si="1"/>
        <v>0</v>
      </c>
      <c r="CK61" s="9">
        <f t="shared" si="1"/>
        <v>3</v>
      </c>
      <c r="CL61" s="9">
        <f t="shared" si="1"/>
        <v>6</v>
      </c>
      <c r="CM61" s="49"/>
    </row>
  </sheetData>
  <mergeCells count="22">
    <mergeCell ref="BC9:BF9"/>
    <mergeCell ref="CE9:CH9"/>
    <mergeCell ref="CI9:CL9"/>
    <mergeCell ref="BG9:BJ9"/>
    <mergeCell ref="BK9:BN9"/>
    <mergeCell ref="BO9:BR9"/>
    <mergeCell ref="BS9:BV9"/>
    <mergeCell ref="BW9:BZ9"/>
    <mergeCell ref="CA9:CD9"/>
    <mergeCell ref="AY9:BB9"/>
    <mergeCell ref="C9:F9"/>
    <mergeCell ref="G9:J9"/>
    <mergeCell ref="K9:N9"/>
    <mergeCell ref="O9:R9"/>
    <mergeCell ref="S9:V9"/>
    <mergeCell ref="W9:Z9"/>
    <mergeCell ref="AA9:AD9"/>
    <mergeCell ref="AE9:AH9"/>
    <mergeCell ref="AI9:AL9"/>
    <mergeCell ref="AM9:AP9"/>
    <mergeCell ref="AQ9:AT9"/>
    <mergeCell ref="AU9:AX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9:N63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15" customWidth="1"/>
    <col min="4" max="4" width="11.25" bestFit="1" customWidth="1"/>
    <col min="5" max="5" width="12.5" bestFit="1" customWidth="1"/>
    <col min="6" max="6" width="15" customWidth="1"/>
    <col min="7" max="7" width="11.25" bestFit="1" customWidth="1"/>
    <col min="8" max="8" width="12.5" bestFit="1" customWidth="1"/>
    <col min="9" max="9" width="15" customWidth="1"/>
    <col min="10" max="10" width="11.25" bestFit="1" customWidth="1"/>
    <col min="11" max="11" width="12.5" bestFit="1" customWidth="1"/>
    <col min="12" max="12" width="15" customWidth="1"/>
    <col min="13" max="13" width="11.25" bestFit="1" customWidth="1"/>
    <col min="14" max="14" width="12.5" bestFit="1" customWidth="1"/>
    <col min="19" max="19" width="12.5" customWidth="1"/>
  </cols>
  <sheetData>
    <row r="9" spans="2:14" ht="44.25" customHeight="1" thickBot="1" x14ac:dyDescent="0.25">
      <c r="C9" s="76" t="s">
        <v>82</v>
      </c>
      <c r="D9" s="69"/>
      <c r="E9" s="69"/>
      <c r="F9" s="76" t="s">
        <v>83</v>
      </c>
      <c r="G9" s="69"/>
      <c r="H9" s="69"/>
      <c r="I9" s="76" t="s">
        <v>84</v>
      </c>
      <c r="J9" s="69"/>
      <c r="K9" s="69"/>
      <c r="L9" s="76" t="s">
        <v>85</v>
      </c>
      <c r="M9" s="69"/>
      <c r="N9" s="69"/>
    </row>
    <row r="10" spans="2:14" ht="42" customHeight="1" thickBot="1" x14ac:dyDescent="0.25">
      <c r="C10" s="8" t="s">
        <v>31</v>
      </c>
      <c r="D10" s="8" t="s">
        <v>33</v>
      </c>
      <c r="E10" s="8" t="s">
        <v>86</v>
      </c>
      <c r="F10" s="8" t="s">
        <v>31</v>
      </c>
      <c r="G10" s="8" t="s">
        <v>33</v>
      </c>
      <c r="H10" s="8" t="s">
        <v>86</v>
      </c>
      <c r="I10" s="8" t="s">
        <v>31</v>
      </c>
      <c r="J10" s="8" t="s">
        <v>33</v>
      </c>
      <c r="K10" s="8" t="s">
        <v>86</v>
      </c>
      <c r="L10" s="8" t="s">
        <v>31</v>
      </c>
      <c r="M10" s="8" t="s">
        <v>33</v>
      </c>
      <c r="N10" s="8" t="s">
        <v>86</v>
      </c>
    </row>
    <row r="11" spans="2:14" ht="20.100000000000001" customHeight="1" thickBot="1" x14ac:dyDescent="0.25">
      <c r="B11" s="3" t="s">
        <v>198</v>
      </c>
      <c r="C11" s="18">
        <v>21</v>
      </c>
      <c r="D11" s="18">
        <v>29</v>
      </c>
      <c r="E11" s="18">
        <v>52</v>
      </c>
      <c r="F11" s="18">
        <v>2</v>
      </c>
      <c r="G11" s="18">
        <v>1</v>
      </c>
      <c r="H11" s="18">
        <v>1</v>
      </c>
      <c r="I11" s="18">
        <v>16</v>
      </c>
      <c r="J11" s="18">
        <v>26</v>
      </c>
      <c r="K11" s="18">
        <v>46</v>
      </c>
      <c r="L11" s="18">
        <v>3</v>
      </c>
      <c r="M11" s="18">
        <v>2</v>
      </c>
      <c r="N11" s="18">
        <v>5</v>
      </c>
    </row>
    <row r="12" spans="2:14" ht="20.100000000000001" customHeight="1" thickBot="1" x14ac:dyDescent="0.25">
      <c r="B12" s="4" t="s">
        <v>199</v>
      </c>
      <c r="C12" s="19">
        <v>47</v>
      </c>
      <c r="D12" s="19">
        <v>39</v>
      </c>
      <c r="E12" s="19">
        <v>79</v>
      </c>
      <c r="F12" s="19">
        <v>4</v>
      </c>
      <c r="G12" s="19">
        <v>7</v>
      </c>
      <c r="H12" s="19">
        <v>3</v>
      </c>
      <c r="I12" s="19">
        <v>40</v>
      </c>
      <c r="J12" s="19">
        <v>28</v>
      </c>
      <c r="K12" s="19">
        <v>71</v>
      </c>
      <c r="L12" s="19">
        <v>3</v>
      </c>
      <c r="M12" s="19">
        <v>4</v>
      </c>
      <c r="N12" s="19">
        <v>5</v>
      </c>
    </row>
    <row r="13" spans="2:14" ht="20.100000000000001" customHeight="1" thickBot="1" x14ac:dyDescent="0.25">
      <c r="B13" s="4" t="s">
        <v>200</v>
      </c>
      <c r="C13" s="19">
        <v>29</v>
      </c>
      <c r="D13" s="19">
        <v>19</v>
      </c>
      <c r="E13" s="19">
        <v>58</v>
      </c>
      <c r="F13" s="19">
        <v>2</v>
      </c>
      <c r="G13" s="19">
        <v>1</v>
      </c>
      <c r="H13" s="19">
        <v>3</v>
      </c>
      <c r="I13" s="19">
        <v>18</v>
      </c>
      <c r="J13" s="19">
        <v>12</v>
      </c>
      <c r="K13" s="19">
        <v>45</v>
      </c>
      <c r="L13" s="19">
        <v>9</v>
      </c>
      <c r="M13" s="19">
        <v>6</v>
      </c>
      <c r="N13" s="19">
        <v>10</v>
      </c>
    </row>
    <row r="14" spans="2:14" ht="20.100000000000001" customHeight="1" thickBot="1" x14ac:dyDescent="0.25">
      <c r="B14" s="4" t="s">
        <v>201</v>
      </c>
      <c r="C14" s="19">
        <v>30</v>
      </c>
      <c r="D14" s="19">
        <v>25</v>
      </c>
      <c r="E14" s="19">
        <v>34</v>
      </c>
      <c r="F14" s="19">
        <v>6</v>
      </c>
      <c r="G14" s="19">
        <v>6</v>
      </c>
      <c r="H14" s="19">
        <v>5</v>
      </c>
      <c r="I14" s="19">
        <v>18</v>
      </c>
      <c r="J14" s="19">
        <v>16</v>
      </c>
      <c r="K14" s="19">
        <v>21</v>
      </c>
      <c r="L14" s="19">
        <v>6</v>
      </c>
      <c r="M14" s="19">
        <v>3</v>
      </c>
      <c r="N14" s="19">
        <v>8</v>
      </c>
    </row>
    <row r="15" spans="2:14" ht="20.100000000000001" customHeight="1" thickBot="1" x14ac:dyDescent="0.25">
      <c r="B15" s="4" t="s">
        <v>202</v>
      </c>
      <c r="C15" s="19">
        <v>2</v>
      </c>
      <c r="D15" s="19">
        <v>2</v>
      </c>
      <c r="E15" s="19">
        <v>16</v>
      </c>
      <c r="F15" s="19">
        <v>1</v>
      </c>
      <c r="G15" s="19">
        <v>2</v>
      </c>
      <c r="H15" s="19">
        <v>9</v>
      </c>
      <c r="I15" s="19">
        <v>1</v>
      </c>
      <c r="J15" s="19">
        <v>0</v>
      </c>
      <c r="K15" s="19">
        <v>7</v>
      </c>
      <c r="L15" s="19">
        <v>0</v>
      </c>
      <c r="M15" s="19">
        <v>0</v>
      </c>
      <c r="N15" s="19">
        <v>0</v>
      </c>
    </row>
    <row r="16" spans="2:14" ht="20.100000000000001" customHeight="1" thickBot="1" x14ac:dyDescent="0.25">
      <c r="B16" s="4" t="s">
        <v>203</v>
      </c>
      <c r="C16" s="19">
        <v>12</v>
      </c>
      <c r="D16" s="19">
        <v>8</v>
      </c>
      <c r="E16" s="19">
        <v>13</v>
      </c>
      <c r="F16" s="19">
        <v>4</v>
      </c>
      <c r="G16" s="19">
        <v>4</v>
      </c>
      <c r="H16" s="19">
        <v>1</v>
      </c>
      <c r="I16" s="19">
        <v>8</v>
      </c>
      <c r="J16" s="19">
        <v>4</v>
      </c>
      <c r="K16" s="19">
        <v>12</v>
      </c>
      <c r="L16" s="19">
        <v>0</v>
      </c>
      <c r="M16" s="19">
        <v>0</v>
      </c>
      <c r="N16" s="19">
        <v>0</v>
      </c>
    </row>
    <row r="17" spans="2:14" ht="20.100000000000001" customHeight="1" thickBot="1" x14ac:dyDescent="0.25">
      <c r="B17" s="4" t="s">
        <v>204</v>
      </c>
      <c r="C17" s="19">
        <v>64</v>
      </c>
      <c r="D17" s="19">
        <v>57</v>
      </c>
      <c r="E17" s="19">
        <v>125</v>
      </c>
      <c r="F17" s="19">
        <v>9</v>
      </c>
      <c r="G17" s="19">
        <v>8</v>
      </c>
      <c r="H17" s="19">
        <v>11</v>
      </c>
      <c r="I17" s="19">
        <v>44</v>
      </c>
      <c r="J17" s="19">
        <v>41</v>
      </c>
      <c r="K17" s="19">
        <v>98</v>
      </c>
      <c r="L17" s="19">
        <v>11</v>
      </c>
      <c r="M17" s="19">
        <v>8</v>
      </c>
      <c r="N17" s="19">
        <v>16</v>
      </c>
    </row>
    <row r="18" spans="2:14" ht="20.100000000000001" customHeight="1" thickBot="1" x14ac:dyDescent="0.25">
      <c r="B18" s="4" t="s">
        <v>205</v>
      </c>
      <c r="C18" s="19">
        <v>63</v>
      </c>
      <c r="D18" s="19">
        <v>59</v>
      </c>
      <c r="E18" s="19">
        <v>90</v>
      </c>
      <c r="F18" s="19">
        <v>2</v>
      </c>
      <c r="G18" s="19">
        <v>5</v>
      </c>
      <c r="H18" s="19">
        <v>4</v>
      </c>
      <c r="I18" s="19">
        <v>51</v>
      </c>
      <c r="J18" s="19">
        <v>41</v>
      </c>
      <c r="K18" s="19">
        <v>82</v>
      </c>
      <c r="L18" s="19">
        <v>10</v>
      </c>
      <c r="M18" s="19">
        <v>13</v>
      </c>
      <c r="N18" s="19">
        <v>4</v>
      </c>
    </row>
    <row r="19" spans="2:14" ht="20.100000000000001" customHeight="1" thickBot="1" x14ac:dyDescent="0.25">
      <c r="B19" s="4" t="s">
        <v>206</v>
      </c>
      <c r="C19" s="19">
        <v>2</v>
      </c>
      <c r="D19" s="19">
        <v>3</v>
      </c>
      <c r="E19" s="19">
        <v>3</v>
      </c>
      <c r="F19" s="19">
        <v>0</v>
      </c>
      <c r="G19" s="19">
        <v>0</v>
      </c>
      <c r="H19" s="19">
        <v>1</v>
      </c>
      <c r="I19" s="19">
        <v>2</v>
      </c>
      <c r="J19" s="19">
        <v>3</v>
      </c>
      <c r="K19" s="19">
        <v>2</v>
      </c>
      <c r="L19" s="19">
        <v>0</v>
      </c>
      <c r="M19" s="19">
        <v>0</v>
      </c>
      <c r="N19" s="19">
        <v>0</v>
      </c>
    </row>
    <row r="20" spans="2:14" ht="20.100000000000001" customHeight="1" thickBot="1" x14ac:dyDescent="0.25">
      <c r="B20" s="4" t="s">
        <v>207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</row>
    <row r="21" spans="2:14" ht="20.100000000000001" customHeight="1" thickBot="1" x14ac:dyDescent="0.25">
      <c r="B21" s="4" t="s">
        <v>208</v>
      </c>
      <c r="C21" s="19">
        <v>31</v>
      </c>
      <c r="D21" s="19">
        <v>18</v>
      </c>
      <c r="E21" s="19">
        <v>30</v>
      </c>
      <c r="F21" s="19">
        <v>4</v>
      </c>
      <c r="G21" s="19">
        <v>4</v>
      </c>
      <c r="H21" s="19">
        <v>3</v>
      </c>
      <c r="I21" s="19">
        <v>23</v>
      </c>
      <c r="J21" s="19">
        <v>12</v>
      </c>
      <c r="K21" s="19">
        <v>25</v>
      </c>
      <c r="L21" s="19">
        <v>4</v>
      </c>
      <c r="M21" s="19">
        <v>2</v>
      </c>
      <c r="N21" s="19">
        <v>2</v>
      </c>
    </row>
    <row r="22" spans="2:14" ht="20.100000000000001" customHeight="1" thickBot="1" x14ac:dyDescent="0.25">
      <c r="B22" s="4" t="s">
        <v>209</v>
      </c>
      <c r="C22" s="19">
        <v>25</v>
      </c>
      <c r="D22" s="19">
        <v>26</v>
      </c>
      <c r="E22" s="19">
        <v>23</v>
      </c>
      <c r="F22" s="19">
        <v>3</v>
      </c>
      <c r="G22" s="19">
        <v>3</v>
      </c>
      <c r="H22" s="19">
        <v>2</v>
      </c>
      <c r="I22" s="19">
        <v>11</v>
      </c>
      <c r="J22" s="19">
        <v>13</v>
      </c>
      <c r="K22" s="19">
        <v>13</v>
      </c>
      <c r="L22" s="19">
        <v>11</v>
      </c>
      <c r="M22" s="19">
        <v>10</v>
      </c>
      <c r="N22" s="19">
        <v>8</v>
      </c>
    </row>
    <row r="23" spans="2:14" ht="20.100000000000001" customHeight="1" thickBot="1" x14ac:dyDescent="0.25">
      <c r="B23" s="4" t="s">
        <v>210</v>
      </c>
      <c r="C23" s="19">
        <v>37</v>
      </c>
      <c r="D23" s="19">
        <v>32</v>
      </c>
      <c r="E23" s="19">
        <v>29</v>
      </c>
      <c r="F23" s="19">
        <v>11</v>
      </c>
      <c r="G23" s="19">
        <v>14</v>
      </c>
      <c r="H23" s="19">
        <v>8</v>
      </c>
      <c r="I23" s="19">
        <v>10</v>
      </c>
      <c r="J23" s="19">
        <v>8</v>
      </c>
      <c r="K23" s="19">
        <v>10</v>
      </c>
      <c r="L23" s="19">
        <v>16</v>
      </c>
      <c r="M23" s="19">
        <v>10</v>
      </c>
      <c r="N23" s="19">
        <v>11</v>
      </c>
    </row>
    <row r="24" spans="2:14" ht="20.100000000000001" customHeight="1" thickBot="1" x14ac:dyDescent="0.25">
      <c r="B24" s="4" t="s">
        <v>211</v>
      </c>
      <c r="C24" s="19">
        <v>61</v>
      </c>
      <c r="D24" s="19">
        <v>52</v>
      </c>
      <c r="E24" s="19">
        <v>74</v>
      </c>
      <c r="F24" s="19">
        <v>2</v>
      </c>
      <c r="G24" s="19">
        <v>1</v>
      </c>
      <c r="H24" s="19">
        <v>5</v>
      </c>
      <c r="I24" s="19">
        <v>51</v>
      </c>
      <c r="J24" s="19">
        <v>43</v>
      </c>
      <c r="K24" s="19">
        <v>59</v>
      </c>
      <c r="L24" s="19">
        <v>8</v>
      </c>
      <c r="M24" s="19">
        <v>8</v>
      </c>
      <c r="N24" s="19">
        <v>10</v>
      </c>
    </row>
    <row r="25" spans="2:14" ht="20.100000000000001" customHeight="1" thickBot="1" x14ac:dyDescent="0.25">
      <c r="B25" s="4" t="s">
        <v>212</v>
      </c>
      <c r="C25" s="19">
        <v>32</v>
      </c>
      <c r="D25" s="19">
        <v>35</v>
      </c>
      <c r="E25" s="19">
        <v>18</v>
      </c>
      <c r="F25" s="19">
        <v>7</v>
      </c>
      <c r="G25" s="19">
        <v>2</v>
      </c>
      <c r="H25" s="19">
        <v>7</v>
      </c>
      <c r="I25" s="19">
        <v>25</v>
      </c>
      <c r="J25" s="19">
        <v>33</v>
      </c>
      <c r="K25" s="19">
        <v>10</v>
      </c>
      <c r="L25" s="19">
        <v>0</v>
      </c>
      <c r="M25" s="19">
        <v>0</v>
      </c>
      <c r="N25" s="19">
        <v>1</v>
      </c>
    </row>
    <row r="26" spans="2:14" ht="20.100000000000001" customHeight="1" thickBot="1" x14ac:dyDescent="0.25">
      <c r="B26" s="5" t="s">
        <v>213</v>
      </c>
      <c r="C26" s="27">
        <v>13</v>
      </c>
      <c r="D26" s="27">
        <v>13</v>
      </c>
      <c r="E26" s="27">
        <v>15</v>
      </c>
      <c r="F26" s="27">
        <v>3</v>
      </c>
      <c r="G26" s="27">
        <v>3</v>
      </c>
      <c r="H26" s="27">
        <v>3</v>
      </c>
      <c r="I26" s="27">
        <v>8</v>
      </c>
      <c r="J26" s="27">
        <v>7</v>
      </c>
      <c r="K26" s="27">
        <v>11</v>
      </c>
      <c r="L26" s="27">
        <v>2</v>
      </c>
      <c r="M26" s="27">
        <v>3</v>
      </c>
      <c r="N26" s="27">
        <v>1</v>
      </c>
    </row>
    <row r="27" spans="2:14" ht="20.100000000000001" customHeight="1" thickBot="1" x14ac:dyDescent="0.25">
      <c r="B27" s="6" t="s">
        <v>214</v>
      </c>
      <c r="C27" s="29">
        <v>0</v>
      </c>
      <c r="D27" s="29">
        <v>2</v>
      </c>
      <c r="E27" s="29">
        <v>7</v>
      </c>
      <c r="F27" s="29">
        <v>0</v>
      </c>
      <c r="G27" s="29">
        <v>0</v>
      </c>
      <c r="H27" s="29">
        <v>0</v>
      </c>
      <c r="I27" s="29">
        <v>0</v>
      </c>
      <c r="J27" s="29">
        <v>2</v>
      </c>
      <c r="K27" s="29">
        <v>7</v>
      </c>
      <c r="L27" s="29">
        <v>0</v>
      </c>
      <c r="M27" s="29">
        <v>0</v>
      </c>
      <c r="N27" s="29">
        <v>0</v>
      </c>
    </row>
    <row r="28" spans="2:14" ht="20.100000000000001" customHeight="1" thickBot="1" x14ac:dyDescent="0.25">
      <c r="B28" s="4" t="s">
        <v>215</v>
      </c>
      <c r="C28" s="29">
        <v>5</v>
      </c>
      <c r="D28" s="29">
        <v>4</v>
      </c>
      <c r="E28" s="29">
        <v>4</v>
      </c>
      <c r="F28" s="29">
        <v>3</v>
      </c>
      <c r="G28" s="29">
        <v>2</v>
      </c>
      <c r="H28" s="29">
        <v>3</v>
      </c>
      <c r="I28" s="29">
        <v>2</v>
      </c>
      <c r="J28" s="29">
        <v>2</v>
      </c>
      <c r="K28" s="29">
        <v>1</v>
      </c>
      <c r="L28" s="29">
        <v>0</v>
      </c>
      <c r="M28" s="29">
        <v>0</v>
      </c>
      <c r="N28" s="29">
        <v>0</v>
      </c>
    </row>
    <row r="29" spans="2:14" ht="20.100000000000001" customHeight="1" thickBot="1" x14ac:dyDescent="0.25">
      <c r="B29" s="4" t="s">
        <v>216</v>
      </c>
      <c r="C29" s="28">
        <v>10</v>
      </c>
      <c r="D29" s="28">
        <v>9</v>
      </c>
      <c r="E29" s="28">
        <v>16</v>
      </c>
      <c r="F29" s="28">
        <v>0</v>
      </c>
      <c r="G29" s="28">
        <v>1</v>
      </c>
      <c r="H29" s="28">
        <v>0</v>
      </c>
      <c r="I29" s="28">
        <v>10</v>
      </c>
      <c r="J29" s="28">
        <v>8</v>
      </c>
      <c r="K29" s="28">
        <v>12</v>
      </c>
      <c r="L29" s="28">
        <v>0</v>
      </c>
      <c r="M29" s="28">
        <v>0</v>
      </c>
      <c r="N29" s="28">
        <v>4</v>
      </c>
    </row>
    <row r="30" spans="2:14" ht="20.100000000000001" customHeight="1" thickBot="1" x14ac:dyDescent="0.25">
      <c r="B30" s="4" t="s">
        <v>217</v>
      </c>
      <c r="C30" s="19">
        <v>6</v>
      </c>
      <c r="D30" s="19">
        <v>2</v>
      </c>
      <c r="E30" s="19">
        <v>8</v>
      </c>
      <c r="F30" s="19">
        <v>0</v>
      </c>
      <c r="G30" s="19">
        <v>0</v>
      </c>
      <c r="H30" s="19">
        <v>1</v>
      </c>
      <c r="I30" s="19">
        <v>6</v>
      </c>
      <c r="J30" s="19">
        <v>2</v>
      </c>
      <c r="K30" s="19">
        <v>7</v>
      </c>
      <c r="L30" s="19">
        <v>0</v>
      </c>
      <c r="M30" s="19">
        <v>0</v>
      </c>
      <c r="N30" s="19">
        <v>0</v>
      </c>
    </row>
    <row r="31" spans="2:14" ht="20.100000000000001" customHeight="1" thickBot="1" x14ac:dyDescent="0.25">
      <c r="B31" s="4" t="s">
        <v>218</v>
      </c>
      <c r="C31" s="19">
        <v>1</v>
      </c>
      <c r="D31" s="19">
        <v>2</v>
      </c>
      <c r="E31" s="19">
        <v>0</v>
      </c>
      <c r="F31" s="19">
        <v>1</v>
      </c>
      <c r="G31" s="19">
        <v>2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</row>
    <row r="32" spans="2:14" ht="20.100000000000001" customHeight="1" thickBot="1" x14ac:dyDescent="0.25">
      <c r="B32" s="4" t="s">
        <v>219</v>
      </c>
      <c r="C32" s="19">
        <v>3</v>
      </c>
      <c r="D32" s="19">
        <v>3</v>
      </c>
      <c r="E32" s="19">
        <v>1</v>
      </c>
      <c r="F32" s="19">
        <v>3</v>
      </c>
      <c r="G32" s="19">
        <v>3</v>
      </c>
      <c r="H32" s="19">
        <v>1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</row>
    <row r="33" spans="2:14" ht="20.100000000000001" customHeight="1" thickBot="1" x14ac:dyDescent="0.25">
      <c r="B33" s="4" t="s">
        <v>220</v>
      </c>
      <c r="C33" s="19">
        <v>2</v>
      </c>
      <c r="D33" s="19">
        <v>2</v>
      </c>
      <c r="E33" s="19">
        <v>0</v>
      </c>
      <c r="F33" s="19">
        <v>0</v>
      </c>
      <c r="G33" s="19">
        <v>0</v>
      </c>
      <c r="H33" s="19">
        <v>0</v>
      </c>
      <c r="I33" s="19">
        <v>2</v>
      </c>
      <c r="J33" s="19">
        <v>2</v>
      </c>
      <c r="K33" s="19">
        <v>0</v>
      </c>
      <c r="L33" s="19">
        <v>0</v>
      </c>
      <c r="M33" s="19">
        <v>0</v>
      </c>
      <c r="N33" s="19">
        <v>0</v>
      </c>
    </row>
    <row r="34" spans="2:14" ht="20.100000000000001" customHeight="1" thickBot="1" x14ac:dyDescent="0.25">
      <c r="B34" s="4" t="s">
        <v>221</v>
      </c>
      <c r="C34" s="19">
        <v>18</v>
      </c>
      <c r="D34" s="19">
        <v>10</v>
      </c>
      <c r="E34" s="19">
        <v>25</v>
      </c>
      <c r="F34" s="19">
        <v>6</v>
      </c>
      <c r="G34" s="19">
        <v>3</v>
      </c>
      <c r="H34" s="19">
        <v>5</v>
      </c>
      <c r="I34" s="19">
        <v>11</v>
      </c>
      <c r="J34" s="19">
        <v>6</v>
      </c>
      <c r="K34" s="19">
        <v>20</v>
      </c>
      <c r="L34" s="19">
        <v>1</v>
      </c>
      <c r="M34" s="19">
        <v>1</v>
      </c>
      <c r="N34" s="19">
        <v>0</v>
      </c>
    </row>
    <row r="35" spans="2:14" ht="20.100000000000001" customHeight="1" thickBot="1" x14ac:dyDescent="0.25">
      <c r="B35" s="4" t="s">
        <v>222</v>
      </c>
      <c r="C35" s="19">
        <v>3</v>
      </c>
      <c r="D35" s="19">
        <v>1</v>
      </c>
      <c r="E35" s="19">
        <v>2</v>
      </c>
      <c r="F35" s="19">
        <v>1</v>
      </c>
      <c r="G35" s="19">
        <v>0</v>
      </c>
      <c r="H35" s="19">
        <v>1</v>
      </c>
      <c r="I35" s="19">
        <v>1</v>
      </c>
      <c r="J35" s="19">
        <v>0</v>
      </c>
      <c r="K35" s="19">
        <v>1</v>
      </c>
      <c r="L35" s="19">
        <v>1</v>
      </c>
      <c r="M35" s="19">
        <v>1</v>
      </c>
      <c r="N35" s="19">
        <v>0</v>
      </c>
    </row>
    <row r="36" spans="2:14" ht="20.100000000000001" customHeight="1" thickBot="1" x14ac:dyDescent="0.25">
      <c r="B36" s="4" t="s">
        <v>223</v>
      </c>
      <c r="C36" s="19">
        <v>7</v>
      </c>
      <c r="D36" s="19">
        <v>11</v>
      </c>
      <c r="E36" s="19">
        <v>7</v>
      </c>
      <c r="F36" s="19">
        <v>3</v>
      </c>
      <c r="G36" s="19">
        <v>1</v>
      </c>
      <c r="H36" s="19">
        <v>2</v>
      </c>
      <c r="I36" s="19">
        <v>4</v>
      </c>
      <c r="J36" s="19">
        <v>10</v>
      </c>
      <c r="K36" s="19">
        <v>5</v>
      </c>
      <c r="L36" s="19">
        <v>0</v>
      </c>
      <c r="M36" s="19">
        <v>0</v>
      </c>
      <c r="N36" s="19">
        <v>0</v>
      </c>
    </row>
    <row r="37" spans="2:14" ht="20.100000000000001" customHeight="1" thickBot="1" x14ac:dyDescent="0.25">
      <c r="B37" s="4" t="s">
        <v>224</v>
      </c>
      <c r="C37" s="19">
        <v>6</v>
      </c>
      <c r="D37" s="19">
        <v>11</v>
      </c>
      <c r="E37" s="19">
        <v>19</v>
      </c>
      <c r="F37" s="19">
        <v>2</v>
      </c>
      <c r="G37" s="19">
        <v>2</v>
      </c>
      <c r="H37" s="19">
        <v>4</v>
      </c>
      <c r="I37" s="19">
        <v>4</v>
      </c>
      <c r="J37" s="19">
        <v>9</v>
      </c>
      <c r="K37" s="19">
        <v>15</v>
      </c>
      <c r="L37" s="19">
        <v>0</v>
      </c>
      <c r="M37" s="19">
        <v>0</v>
      </c>
      <c r="N37" s="19">
        <v>0</v>
      </c>
    </row>
    <row r="38" spans="2:14" ht="20.100000000000001" customHeight="1" thickBot="1" x14ac:dyDescent="0.25">
      <c r="B38" s="4" t="s">
        <v>225</v>
      </c>
      <c r="C38" s="19">
        <v>6</v>
      </c>
      <c r="D38" s="19">
        <v>12</v>
      </c>
      <c r="E38" s="19">
        <v>4</v>
      </c>
      <c r="F38" s="19">
        <v>5</v>
      </c>
      <c r="G38" s="19">
        <v>10</v>
      </c>
      <c r="H38" s="19">
        <v>2</v>
      </c>
      <c r="I38" s="19">
        <v>1</v>
      </c>
      <c r="J38" s="19">
        <v>2</v>
      </c>
      <c r="K38" s="19">
        <v>2</v>
      </c>
      <c r="L38" s="19">
        <v>0</v>
      </c>
      <c r="M38" s="19">
        <v>0</v>
      </c>
      <c r="N38" s="19">
        <v>0</v>
      </c>
    </row>
    <row r="39" spans="2:14" ht="20.100000000000001" customHeight="1" thickBot="1" x14ac:dyDescent="0.25">
      <c r="B39" s="4" t="s">
        <v>226</v>
      </c>
      <c r="C39" s="19">
        <v>3</v>
      </c>
      <c r="D39" s="19">
        <v>4</v>
      </c>
      <c r="E39" s="19">
        <v>31</v>
      </c>
      <c r="F39" s="19">
        <v>1</v>
      </c>
      <c r="G39" s="19">
        <v>3</v>
      </c>
      <c r="H39" s="19">
        <v>3</v>
      </c>
      <c r="I39" s="19">
        <v>2</v>
      </c>
      <c r="J39" s="19">
        <v>1</v>
      </c>
      <c r="K39" s="19">
        <v>24</v>
      </c>
      <c r="L39" s="19">
        <v>0</v>
      </c>
      <c r="M39" s="19">
        <v>0</v>
      </c>
      <c r="N39" s="19">
        <v>4</v>
      </c>
    </row>
    <row r="40" spans="2:14" ht="20.100000000000001" customHeight="1" thickBot="1" x14ac:dyDescent="0.25">
      <c r="B40" s="4" t="s">
        <v>227</v>
      </c>
      <c r="C40" s="19">
        <v>6</v>
      </c>
      <c r="D40" s="19">
        <v>12</v>
      </c>
      <c r="E40" s="19">
        <v>57</v>
      </c>
      <c r="F40" s="19">
        <v>0</v>
      </c>
      <c r="G40" s="19">
        <v>0</v>
      </c>
      <c r="H40" s="19">
        <v>7</v>
      </c>
      <c r="I40" s="19">
        <v>1</v>
      </c>
      <c r="J40" s="19">
        <v>7</v>
      </c>
      <c r="K40" s="19">
        <v>49</v>
      </c>
      <c r="L40" s="19">
        <v>5</v>
      </c>
      <c r="M40" s="19">
        <v>5</v>
      </c>
      <c r="N40" s="19">
        <v>1</v>
      </c>
    </row>
    <row r="41" spans="2:14" ht="20.100000000000001" customHeight="1" thickBot="1" x14ac:dyDescent="0.25">
      <c r="B41" s="4" t="s">
        <v>228</v>
      </c>
      <c r="C41" s="19">
        <v>225</v>
      </c>
      <c r="D41" s="19">
        <v>203</v>
      </c>
      <c r="E41" s="19">
        <v>413</v>
      </c>
      <c r="F41" s="19">
        <v>60</v>
      </c>
      <c r="G41" s="19">
        <v>53</v>
      </c>
      <c r="H41" s="19">
        <v>97</v>
      </c>
      <c r="I41" s="19">
        <v>138</v>
      </c>
      <c r="J41" s="19">
        <v>124</v>
      </c>
      <c r="K41" s="19">
        <v>287</v>
      </c>
      <c r="L41" s="19">
        <v>27</v>
      </c>
      <c r="M41" s="19">
        <v>26</v>
      </c>
      <c r="N41" s="19">
        <v>29</v>
      </c>
    </row>
    <row r="42" spans="2:14" ht="20.100000000000001" customHeight="1" thickBot="1" x14ac:dyDescent="0.25">
      <c r="B42" s="4" t="s">
        <v>229</v>
      </c>
      <c r="C42" s="19">
        <v>37</v>
      </c>
      <c r="D42" s="19">
        <v>24</v>
      </c>
      <c r="E42" s="19">
        <v>54</v>
      </c>
      <c r="F42" s="19">
        <v>9</v>
      </c>
      <c r="G42" s="19">
        <v>6</v>
      </c>
      <c r="H42" s="19">
        <v>14</v>
      </c>
      <c r="I42" s="19">
        <v>28</v>
      </c>
      <c r="J42" s="19">
        <v>16</v>
      </c>
      <c r="K42" s="19">
        <v>40</v>
      </c>
      <c r="L42" s="19">
        <v>0</v>
      </c>
      <c r="M42" s="19">
        <v>2</v>
      </c>
      <c r="N42" s="19">
        <v>0</v>
      </c>
    </row>
    <row r="43" spans="2:14" ht="20.100000000000001" customHeight="1" thickBot="1" x14ac:dyDescent="0.25">
      <c r="B43" s="4" t="s">
        <v>230</v>
      </c>
      <c r="C43" s="19">
        <v>25</v>
      </c>
      <c r="D43" s="19">
        <v>21</v>
      </c>
      <c r="E43" s="19">
        <v>35</v>
      </c>
      <c r="F43" s="19">
        <v>13</v>
      </c>
      <c r="G43" s="19">
        <v>7</v>
      </c>
      <c r="H43" s="19">
        <v>27</v>
      </c>
      <c r="I43" s="19">
        <v>12</v>
      </c>
      <c r="J43" s="19">
        <v>13</v>
      </c>
      <c r="K43" s="19">
        <v>8</v>
      </c>
      <c r="L43" s="19">
        <v>0</v>
      </c>
      <c r="M43" s="19">
        <v>1</v>
      </c>
      <c r="N43" s="19">
        <v>0</v>
      </c>
    </row>
    <row r="44" spans="2:14" ht="20.100000000000001" customHeight="1" thickBot="1" x14ac:dyDescent="0.25">
      <c r="B44" s="4" t="s">
        <v>231</v>
      </c>
      <c r="C44" s="19">
        <v>37</v>
      </c>
      <c r="D44" s="19">
        <v>32</v>
      </c>
      <c r="E44" s="19">
        <v>53</v>
      </c>
      <c r="F44" s="19">
        <v>11</v>
      </c>
      <c r="G44" s="19">
        <v>8</v>
      </c>
      <c r="H44" s="19">
        <v>12</v>
      </c>
      <c r="I44" s="19">
        <v>22</v>
      </c>
      <c r="J44" s="19">
        <v>20</v>
      </c>
      <c r="K44" s="19">
        <v>39</v>
      </c>
      <c r="L44" s="19">
        <v>4</v>
      </c>
      <c r="M44" s="19">
        <v>4</v>
      </c>
      <c r="N44" s="19">
        <v>2</v>
      </c>
    </row>
    <row r="45" spans="2:14" ht="20.100000000000001" customHeight="1" thickBot="1" x14ac:dyDescent="0.25">
      <c r="B45" s="4" t="s">
        <v>232</v>
      </c>
      <c r="C45" s="19">
        <v>33</v>
      </c>
      <c r="D45" s="19">
        <v>47</v>
      </c>
      <c r="E45" s="19">
        <v>46</v>
      </c>
      <c r="F45" s="19">
        <v>18</v>
      </c>
      <c r="G45" s="19">
        <v>18</v>
      </c>
      <c r="H45" s="19">
        <v>19</v>
      </c>
      <c r="I45" s="19">
        <v>13</v>
      </c>
      <c r="J45" s="19">
        <v>26</v>
      </c>
      <c r="K45" s="19">
        <v>25</v>
      </c>
      <c r="L45" s="19">
        <v>2</v>
      </c>
      <c r="M45" s="19">
        <v>3</v>
      </c>
      <c r="N45" s="19">
        <v>2</v>
      </c>
    </row>
    <row r="46" spans="2:14" ht="20.100000000000001" customHeight="1" thickBot="1" x14ac:dyDescent="0.25">
      <c r="B46" s="4" t="s">
        <v>233</v>
      </c>
      <c r="C46" s="19">
        <v>4</v>
      </c>
      <c r="D46" s="19">
        <v>4</v>
      </c>
      <c r="E46" s="19">
        <v>11</v>
      </c>
      <c r="F46" s="19">
        <v>4</v>
      </c>
      <c r="G46" s="19">
        <v>2</v>
      </c>
      <c r="H46" s="19">
        <v>8</v>
      </c>
      <c r="I46" s="19">
        <v>0</v>
      </c>
      <c r="J46" s="19">
        <v>2</v>
      </c>
      <c r="K46" s="19">
        <v>3</v>
      </c>
      <c r="L46" s="19">
        <v>0</v>
      </c>
      <c r="M46" s="19">
        <v>0</v>
      </c>
      <c r="N46" s="19">
        <v>0</v>
      </c>
    </row>
    <row r="47" spans="2:14" ht="20.100000000000001" customHeight="1" thickBot="1" x14ac:dyDescent="0.25">
      <c r="B47" s="4" t="s">
        <v>234</v>
      </c>
      <c r="C47" s="19">
        <v>143</v>
      </c>
      <c r="D47" s="19">
        <v>126</v>
      </c>
      <c r="E47" s="19">
        <v>137</v>
      </c>
      <c r="F47" s="19">
        <v>36</v>
      </c>
      <c r="G47" s="19">
        <v>21</v>
      </c>
      <c r="H47" s="19">
        <v>31</v>
      </c>
      <c r="I47" s="19">
        <v>82</v>
      </c>
      <c r="J47" s="19">
        <v>79</v>
      </c>
      <c r="K47" s="19">
        <v>86</v>
      </c>
      <c r="L47" s="19">
        <v>25</v>
      </c>
      <c r="M47" s="19">
        <v>26</v>
      </c>
      <c r="N47" s="19">
        <v>13</v>
      </c>
    </row>
    <row r="48" spans="2:14" ht="20.100000000000001" customHeight="1" thickBot="1" x14ac:dyDescent="0.25">
      <c r="B48" s="4" t="s">
        <v>235</v>
      </c>
      <c r="C48" s="19">
        <v>10</v>
      </c>
      <c r="D48" s="19">
        <v>5</v>
      </c>
      <c r="E48" s="19">
        <v>15</v>
      </c>
      <c r="F48" s="19">
        <v>1</v>
      </c>
      <c r="G48" s="19">
        <v>0</v>
      </c>
      <c r="H48" s="19">
        <v>1</v>
      </c>
      <c r="I48" s="19">
        <v>9</v>
      </c>
      <c r="J48" s="19">
        <v>5</v>
      </c>
      <c r="K48" s="19">
        <v>14</v>
      </c>
      <c r="L48" s="19">
        <v>0</v>
      </c>
      <c r="M48" s="19">
        <v>0</v>
      </c>
      <c r="N48" s="19">
        <v>0</v>
      </c>
    </row>
    <row r="49" spans="2:14" ht="20.100000000000001" customHeight="1" thickBot="1" x14ac:dyDescent="0.25">
      <c r="B49" s="4" t="s">
        <v>236</v>
      </c>
      <c r="C49" s="19">
        <v>6</v>
      </c>
      <c r="D49" s="19">
        <v>7</v>
      </c>
      <c r="E49" s="19">
        <v>17</v>
      </c>
      <c r="F49" s="19">
        <v>2</v>
      </c>
      <c r="G49" s="19">
        <v>1</v>
      </c>
      <c r="H49" s="19">
        <v>2</v>
      </c>
      <c r="I49" s="19">
        <v>4</v>
      </c>
      <c r="J49" s="19">
        <v>6</v>
      </c>
      <c r="K49" s="19">
        <v>14</v>
      </c>
      <c r="L49" s="19">
        <v>0</v>
      </c>
      <c r="M49" s="19">
        <v>0</v>
      </c>
      <c r="N49" s="19">
        <v>1</v>
      </c>
    </row>
    <row r="50" spans="2:14" ht="20.100000000000001" customHeight="1" thickBot="1" x14ac:dyDescent="0.25">
      <c r="B50" s="4" t="s">
        <v>237</v>
      </c>
      <c r="C50" s="19">
        <v>28</v>
      </c>
      <c r="D50" s="19">
        <v>18</v>
      </c>
      <c r="E50" s="19">
        <v>68</v>
      </c>
      <c r="F50" s="19">
        <v>3</v>
      </c>
      <c r="G50" s="19">
        <v>2</v>
      </c>
      <c r="H50" s="19">
        <v>10</v>
      </c>
      <c r="I50" s="19">
        <v>25</v>
      </c>
      <c r="J50" s="19">
        <v>15</v>
      </c>
      <c r="K50" s="19">
        <v>56</v>
      </c>
      <c r="L50" s="19">
        <v>0</v>
      </c>
      <c r="M50" s="19">
        <v>1</v>
      </c>
      <c r="N50" s="19">
        <v>2</v>
      </c>
    </row>
    <row r="51" spans="2:14" ht="20.100000000000001" customHeight="1" thickBot="1" x14ac:dyDescent="0.25">
      <c r="B51" s="4" t="s">
        <v>238</v>
      </c>
      <c r="C51" s="19">
        <v>4</v>
      </c>
      <c r="D51" s="19">
        <v>3</v>
      </c>
      <c r="E51" s="19">
        <v>5</v>
      </c>
      <c r="F51" s="19">
        <v>0</v>
      </c>
      <c r="G51" s="19">
        <v>1</v>
      </c>
      <c r="H51" s="19">
        <v>0</v>
      </c>
      <c r="I51" s="19">
        <v>4</v>
      </c>
      <c r="J51" s="19">
        <v>2</v>
      </c>
      <c r="K51" s="19">
        <v>4</v>
      </c>
      <c r="L51" s="19">
        <v>0</v>
      </c>
      <c r="M51" s="19">
        <v>0</v>
      </c>
      <c r="N51" s="19">
        <v>1</v>
      </c>
    </row>
    <row r="52" spans="2:14" ht="20.100000000000001" customHeight="1" thickBot="1" x14ac:dyDescent="0.25">
      <c r="B52" s="4" t="s">
        <v>239</v>
      </c>
      <c r="C52" s="19">
        <v>1</v>
      </c>
      <c r="D52" s="19">
        <v>5</v>
      </c>
      <c r="E52" s="19">
        <v>8</v>
      </c>
      <c r="F52" s="19">
        <v>0</v>
      </c>
      <c r="G52" s="19">
        <v>0</v>
      </c>
      <c r="H52" s="19">
        <v>0</v>
      </c>
      <c r="I52" s="19">
        <v>1</v>
      </c>
      <c r="J52" s="19">
        <v>5</v>
      </c>
      <c r="K52" s="19">
        <v>8</v>
      </c>
      <c r="L52" s="19">
        <v>0</v>
      </c>
      <c r="M52" s="19">
        <v>0</v>
      </c>
      <c r="N52" s="19">
        <v>0</v>
      </c>
    </row>
    <row r="53" spans="2:14" ht="20.100000000000001" customHeight="1" thickBot="1" x14ac:dyDescent="0.25">
      <c r="B53" s="4" t="s">
        <v>240</v>
      </c>
      <c r="C53" s="19">
        <v>21</v>
      </c>
      <c r="D53" s="19">
        <v>11</v>
      </c>
      <c r="E53" s="19">
        <v>35</v>
      </c>
      <c r="F53" s="19">
        <v>7</v>
      </c>
      <c r="G53" s="19">
        <v>2</v>
      </c>
      <c r="H53" s="19">
        <v>8</v>
      </c>
      <c r="I53" s="19">
        <v>14</v>
      </c>
      <c r="J53" s="19">
        <v>9</v>
      </c>
      <c r="K53" s="19">
        <v>27</v>
      </c>
      <c r="L53" s="19">
        <v>0</v>
      </c>
      <c r="M53" s="19">
        <v>0</v>
      </c>
      <c r="N53" s="19">
        <v>0</v>
      </c>
    </row>
    <row r="54" spans="2:14" ht="20.100000000000001" customHeight="1" thickBot="1" x14ac:dyDescent="0.25">
      <c r="B54" s="4" t="s">
        <v>241</v>
      </c>
      <c r="C54" s="19">
        <v>233</v>
      </c>
      <c r="D54" s="19">
        <v>218</v>
      </c>
      <c r="E54" s="19">
        <v>219</v>
      </c>
      <c r="F54" s="19">
        <v>36</v>
      </c>
      <c r="G54" s="19">
        <v>37</v>
      </c>
      <c r="H54" s="19">
        <v>37</v>
      </c>
      <c r="I54" s="19">
        <v>136</v>
      </c>
      <c r="J54" s="19">
        <v>121</v>
      </c>
      <c r="K54" s="19">
        <v>163</v>
      </c>
      <c r="L54" s="19">
        <v>61</v>
      </c>
      <c r="M54" s="19">
        <v>60</v>
      </c>
      <c r="N54" s="19">
        <v>19</v>
      </c>
    </row>
    <row r="55" spans="2:14" ht="20.100000000000001" customHeight="1" thickBot="1" x14ac:dyDescent="0.25">
      <c r="B55" s="4" t="s">
        <v>242</v>
      </c>
      <c r="C55" s="19">
        <v>72</v>
      </c>
      <c r="D55" s="19">
        <v>81</v>
      </c>
      <c r="E55" s="19">
        <v>100</v>
      </c>
      <c r="F55" s="19">
        <v>3</v>
      </c>
      <c r="G55" s="19">
        <v>3</v>
      </c>
      <c r="H55" s="19">
        <v>5</v>
      </c>
      <c r="I55" s="19">
        <v>15</v>
      </c>
      <c r="J55" s="19">
        <v>10</v>
      </c>
      <c r="K55" s="19">
        <v>70</v>
      </c>
      <c r="L55" s="19">
        <v>54</v>
      </c>
      <c r="M55" s="19">
        <v>68</v>
      </c>
      <c r="N55" s="19">
        <v>25</v>
      </c>
    </row>
    <row r="56" spans="2:14" ht="20.100000000000001" customHeight="1" thickBot="1" x14ac:dyDescent="0.25">
      <c r="B56" s="4" t="s">
        <v>243</v>
      </c>
      <c r="C56" s="19">
        <v>12</v>
      </c>
      <c r="D56" s="19">
        <v>26</v>
      </c>
      <c r="E56" s="19">
        <v>43</v>
      </c>
      <c r="F56" s="19">
        <v>4</v>
      </c>
      <c r="G56" s="19">
        <v>8</v>
      </c>
      <c r="H56" s="19">
        <v>6</v>
      </c>
      <c r="I56" s="19">
        <v>7</v>
      </c>
      <c r="J56" s="19">
        <v>16</v>
      </c>
      <c r="K56" s="19">
        <v>35</v>
      </c>
      <c r="L56" s="19">
        <v>1</v>
      </c>
      <c r="M56" s="19">
        <v>2</v>
      </c>
      <c r="N56" s="19">
        <v>2</v>
      </c>
    </row>
    <row r="57" spans="2:14" ht="20.100000000000001" customHeight="1" thickBot="1" x14ac:dyDescent="0.25">
      <c r="B57" s="4" t="s">
        <v>244</v>
      </c>
      <c r="C57" s="19">
        <v>12</v>
      </c>
      <c r="D57" s="19">
        <v>6</v>
      </c>
      <c r="E57" s="19">
        <v>12</v>
      </c>
      <c r="F57" s="19">
        <v>3</v>
      </c>
      <c r="G57" s="19">
        <v>4</v>
      </c>
      <c r="H57" s="19">
        <v>1</v>
      </c>
      <c r="I57" s="19">
        <v>9</v>
      </c>
      <c r="J57" s="19">
        <v>2</v>
      </c>
      <c r="K57" s="19">
        <v>11</v>
      </c>
      <c r="L57" s="19">
        <v>0</v>
      </c>
      <c r="M57" s="19">
        <v>0</v>
      </c>
      <c r="N57" s="19">
        <v>0</v>
      </c>
    </row>
    <row r="58" spans="2:14" ht="20.100000000000001" customHeight="1" thickBot="1" x14ac:dyDescent="0.25">
      <c r="B58" s="4" t="s">
        <v>270</v>
      </c>
      <c r="C58" s="19">
        <v>12</v>
      </c>
      <c r="D58" s="19">
        <v>5</v>
      </c>
      <c r="E58" s="19">
        <v>28</v>
      </c>
      <c r="F58" s="19">
        <v>6</v>
      </c>
      <c r="G58" s="19">
        <v>2</v>
      </c>
      <c r="H58" s="19">
        <v>5</v>
      </c>
      <c r="I58" s="19">
        <v>6</v>
      </c>
      <c r="J58" s="19">
        <v>3</v>
      </c>
      <c r="K58" s="19">
        <v>23</v>
      </c>
      <c r="L58" s="19">
        <v>0</v>
      </c>
      <c r="M58" s="19">
        <v>0</v>
      </c>
      <c r="N58" s="19">
        <v>0</v>
      </c>
    </row>
    <row r="59" spans="2:14" ht="20.100000000000001" customHeight="1" thickBot="1" x14ac:dyDescent="0.25">
      <c r="B59" s="4" t="s">
        <v>246</v>
      </c>
      <c r="C59" s="19">
        <v>37</v>
      </c>
      <c r="D59" s="19">
        <v>26</v>
      </c>
      <c r="E59" s="19">
        <v>47</v>
      </c>
      <c r="F59" s="19">
        <v>15</v>
      </c>
      <c r="G59" s="19">
        <v>9</v>
      </c>
      <c r="H59" s="19">
        <v>14</v>
      </c>
      <c r="I59" s="19">
        <v>10</v>
      </c>
      <c r="J59" s="19">
        <v>15</v>
      </c>
      <c r="K59" s="19">
        <v>21</v>
      </c>
      <c r="L59" s="19">
        <v>12</v>
      </c>
      <c r="M59" s="19">
        <v>2</v>
      </c>
      <c r="N59" s="19">
        <v>12</v>
      </c>
    </row>
    <row r="60" spans="2:14" ht="20.100000000000001" customHeight="1" thickBot="1" x14ac:dyDescent="0.25">
      <c r="B60" s="4" t="s">
        <v>247</v>
      </c>
      <c r="C60" s="19">
        <v>7</v>
      </c>
      <c r="D60" s="19">
        <v>12</v>
      </c>
      <c r="E60" s="19">
        <v>25</v>
      </c>
      <c r="F60" s="19">
        <v>1</v>
      </c>
      <c r="G60" s="19">
        <v>0</v>
      </c>
      <c r="H60" s="19">
        <v>1</v>
      </c>
      <c r="I60" s="19">
        <v>6</v>
      </c>
      <c r="J60" s="19">
        <v>12</v>
      </c>
      <c r="K60" s="19">
        <v>24</v>
      </c>
      <c r="L60" s="19">
        <v>0</v>
      </c>
      <c r="M60" s="19">
        <v>0</v>
      </c>
      <c r="N60" s="19">
        <v>0</v>
      </c>
    </row>
    <row r="61" spans="2:14" ht="20.100000000000001" customHeight="1" thickBot="1" x14ac:dyDescent="0.25">
      <c r="B61" s="7" t="s">
        <v>22</v>
      </c>
      <c r="C61" s="9">
        <f>SUM(C11:C60)</f>
        <v>1504</v>
      </c>
      <c r="D61" s="9">
        <f t="shared" ref="D61:N61" si="0">SUM(D11:D60)</f>
        <v>1382</v>
      </c>
      <c r="E61" s="9">
        <f t="shared" si="0"/>
        <v>2211</v>
      </c>
      <c r="F61" s="9">
        <f t="shared" si="0"/>
        <v>317</v>
      </c>
      <c r="G61" s="9">
        <f t="shared" si="0"/>
        <v>272</v>
      </c>
      <c r="H61" s="9">
        <f t="shared" si="0"/>
        <v>393</v>
      </c>
      <c r="I61" s="9">
        <f t="shared" si="0"/>
        <v>911</v>
      </c>
      <c r="J61" s="9">
        <f t="shared" si="0"/>
        <v>839</v>
      </c>
      <c r="K61" s="9">
        <f t="shared" si="0"/>
        <v>1613</v>
      </c>
      <c r="L61" s="9">
        <f t="shared" si="0"/>
        <v>276</v>
      </c>
      <c r="M61" s="9">
        <f t="shared" si="0"/>
        <v>271</v>
      </c>
      <c r="N61" s="9">
        <f t="shared" si="0"/>
        <v>198</v>
      </c>
    </row>
    <row r="63" spans="2:14" x14ac:dyDescent="0.2">
      <c r="C63" s="49"/>
    </row>
  </sheetData>
  <mergeCells count="4">
    <mergeCell ref="C9:E9"/>
    <mergeCell ref="F9:H9"/>
    <mergeCell ref="I9:K9"/>
    <mergeCell ref="L9:N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9:AI62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14.75" bestFit="1" customWidth="1"/>
    <col min="4" max="4" width="11.25" bestFit="1" customWidth="1"/>
    <col min="5" max="5" width="14.875" bestFit="1" customWidth="1"/>
    <col min="6" max="6" width="14.75" bestFit="1" customWidth="1"/>
    <col min="7" max="7" width="11.25" bestFit="1" customWidth="1"/>
    <col min="8" max="8" width="14.875" bestFit="1" customWidth="1"/>
    <col min="9" max="9" width="14.75" bestFit="1" customWidth="1"/>
    <col min="10" max="10" width="11.25" bestFit="1" customWidth="1"/>
    <col min="11" max="11" width="14.875" bestFit="1" customWidth="1"/>
    <col min="12" max="12" width="14.75" bestFit="1" customWidth="1"/>
    <col min="13" max="13" width="11.25" bestFit="1" customWidth="1"/>
    <col min="14" max="14" width="14.875" bestFit="1" customWidth="1"/>
    <col min="15" max="15" width="14.75" bestFit="1" customWidth="1"/>
    <col min="16" max="16" width="11.25" bestFit="1" customWidth="1"/>
    <col min="17" max="17" width="14.875" bestFit="1" customWidth="1"/>
    <col min="18" max="18" width="14.75" bestFit="1" customWidth="1"/>
    <col min="19" max="19" width="11.25" bestFit="1" customWidth="1"/>
    <col min="20" max="20" width="14.875" bestFit="1" customWidth="1"/>
    <col min="21" max="21" width="14.75" bestFit="1" customWidth="1"/>
    <col min="22" max="22" width="11.25" bestFit="1" customWidth="1"/>
    <col min="23" max="23" width="14.875" bestFit="1" customWidth="1"/>
    <col min="24" max="24" width="14.75" bestFit="1" customWidth="1"/>
    <col min="25" max="25" width="11.25" bestFit="1" customWidth="1"/>
    <col min="26" max="26" width="14.875" bestFit="1" customWidth="1"/>
    <col min="27" max="27" width="14.75" bestFit="1" customWidth="1"/>
    <col min="28" max="28" width="11.25" bestFit="1" customWidth="1"/>
    <col min="29" max="29" width="14.875" bestFit="1" customWidth="1"/>
    <col min="30" max="30" width="14.75" bestFit="1" customWidth="1"/>
    <col min="31" max="31" width="11.25" bestFit="1" customWidth="1"/>
    <col min="32" max="32" width="14.875" bestFit="1" customWidth="1"/>
    <col min="33" max="33" width="14.75" bestFit="1" customWidth="1"/>
    <col min="34" max="34" width="11.25" bestFit="1" customWidth="1"/>
    <col min="35" max="35" width="14.875" bestFit="1" customWidth="1"/>
  </cols>
  <sheetData>
    <row r="9" spans="2:35" ht="44.25" customHeight="1" thickBot="1" x14ac:dyDescent="0.25">
      <c r="B9" s="78"/>
      <c r="C9" s="76" t="s">
        <v>87</v>
      </c>
      <c r="D9" s="69"/>
      <c r="E9" s="77"/>
      <c r="F9" s="76" t="s">
        <v>88</v>
      </c>
      <c r="G9" s="69"/>
      <c r="H9" s="69"/>
      <c r="I9" s="76" t="s">
        <v>89</v>
      </c>
      <c r="J9" s="69"/>
      <c r="K9" s="69"/>
      <c r="L9" s="76" t="s">
        <v>90</v>
      </c>
      <c r="M9" s="69"/>
      <c r="N9" s="69"/>
      <c r="O9" s="76" t="s">
        <v>91</v>
      </c>
      <c r="P9" s="69"/>
      <c r="Q9" s="69"/>
      <c r="R9" s="76" t="s">
        <v>92</v>
      </c>
      <c r="S9" s="69"/>
      <c r="T9" s="69"/>
      <c r="U9" s="76" t="s">
        <v>93</v>
      </c>
      <c r="V9" s="69"/>
      <c r="W9" s="69"/>
      <c r="X9" s="76" t="s">
        <v>94</v>
      </c>
      <c r="Y9" s="69"/>
      <c r="Z9" s="69"/>
      <c r="AA9" s="76" t="s">
        <v>95</v>
      </c>
      <c r="AB9" s="69"/>
      <c r="AC9" s="69"/>
      <c r="AD9" s="76" t="s">
        <v>96</v>
      </c>
      <c r="AE9" s="69"/>
      <c r="AF9" s="69"/>
      <c r="AG9" s="76" t="s">
        <v>97</v>
      </c>
      <c r="AH9" s="69"/>
      <c r="AI9" s="69"/>
    </row>
    <row r="10" spans="2:35" ht="42.75" customHeight="1" thickBot="1" x14ac:dyDescent="0.25">
      <c r="B10" s="78"/>
      <c r="C10" s="8" t="s">
        <v>98</v>
      </c>
      <c r="D10" s="8" t="s">
        <v>33</v>
      </c>
      <c r="E10" s="8" t="s">
        <v>34</v>
      </c>
      <c r="F10" s="8" t="s">
        <v>99</v>
      </c>
      <c r="G10" s="8" t="s">
        <v>33</v>
      </c>
      <c r="H10" s="8" t="s">
        <v>34</v>
      </c>
      <c r="I10" s="8" t="s">
        <v>99</v>
      </c>
      <c r="J10" s="8" t="s">
        <v>33</v>
      </c>
      <c r="K10" s="8" t="s">
        <v>34</v>
      </c>
      <c r="L10" s="8" t="s">
        <v>99</v>
      </c>
      <c r="M10" s="8" t="s">
        <v>33</v>
      </c>
      <c r="N10" s="8" t="s">
        <v>34</v>
      </c>
      <c r="O10" s="8" t="s">
        <v>99</v>
      </c>
      <c r="P10" s="8" t="s">
        <v>33</v>
      </c>
      <c r="Q10" s="8" t="s">
        <v>34</v>
      </c>
      <c r="R10" s="8" t="s">
        <v>99</v>
      </c>
      <c r="S10" s="8" t="s">
        <v>33</v>
      </c>
      <c r="T10" s="8" t="s">
        <v>34</v>
      </c>
      <c r="U10" s="8" t="s">
        <v>99</v>
      </c>
      <c r="V10" s="8" t="s">
        <v>33</v>
      </c>
      <c r="W10" s="8" t="s">
        <v>34</v>
      </c>
      <c r="X10" s="8" t="s">
        <v>99</v>
      </c>
      <c r="Y10" s="8" t="s">
        <v>33</v>
      </c>
      <c r="Z10" s="8" t="s">
        <v>34</v>
      </c>
      <c r="AA10" s="8" t="s">
        <v>99</v>
      </c>
      <c r="AB10" s="8" t="s">
        <v>33</v>
      </c>
      <c r="AC10" s="8" t="s">
        <v>34</v>
      </c>
      <c r="AD10" s="8" t="s">
        <v>99</v>
      </c>
      <c r="AE10" s="8" t="s">
        <v>33</v>
      </c>
      <c r="AF10" s="8" t="s">
        <v>34</v>
      </c>
      <c r="AG10" s="8" t="s">
        <v>99</v>
      </c>
      <c r="AH10" s="8" t="s">
        <v>33</v>
      </c>
      <c r="AI10" s="8" t="s">
        <v>34</v>
      </c>
    </row>
    <row r="11" spans="2:35" ht="20.100000000000001" customHeight="1" thickBot="1" x14ac:dyDescent="0.25">
      <c r="B11" s="3" t="s">
        <v>198</v>
      </c>
      <c r="C11" s="18">
        <v>31</v>
      </c>
      <c r="D11" s="18">
        <v>35</v>
      </c>
      <c r="E11" s="18">
        <v>2</v>
      </c>
      <c r="F11" s="18">
        <v>31</v>
      </c>
      <c r="G11" s="18">
        <v>35</v>
      </c>
      <c r="H11" s="18">
        <v>2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5</v>
      </c>
      <c r="V11" s="18">
        <v>5</v>
      </c>
      <c r="W11" s="18">
        <v>0</v>
      </c>
      <c r="X11" s="18">
        <v>5</v>
      </c>
      <c r="Y11" s="18">
        <v>5</v>
      </c>
      <c r="Z11" s="18">
        <v>0</v>
      </c>
      <c r="AA11" s="18">
        <v>0</v>
      </c>
      <c r="AB11" s="18">
        <v>0</v>
      </c>
      <c r="AC11" s="18">
        <v>0</v>
      </c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</row>
    <row r="12" spans="2:35" ht="20.100000000000001" customHeight="1" thickBot="1" x14ac:dyDescent="0.25">
      <c r="B12" s="4" t="s">
        <v>199</v>
      </c>
      <c r="C12" s="19">
        <v>46</v>
      </c>
      <c r="D12" s="19">
        <v>46</v>
      </c>
      <c r="E12" s="19">
        <v>9</v>
      </c>
      <c r="F12" s="19">
        <v>46</v>
      </c>
      <c r="G12" s="19">
        <v>46</v>
      </c>
      <c r="H12" s="19">
        <v>9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5</v>
      </c>
      <c r="V12" s="19">
        <v>6</v>
      </c>
      <c r="W12" s="19">
        <v>1</v>
      </c>
      <c r="X12" s="19">
        <v>5</v>
      </c>
      <c r="Y12" s="19">
        <v>6</v>
      </c>
      <c r="Z12" s="19">
        <v>1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</row>
    <row r="13" spans="2:35" ht="20.100000000000001" customHeight="1" thickBot="1" x14ac:dyDescent="0.25">
      <c r="B13" s="4" t="s">
        <v>200</v>
      </c>
      <c r="C13" s="19">
        <v>84</v>
      </c>
      <c r="D13" s="19">
        <v>78</v>
      </c>
      <c r="E13" s="19">
        <v>23</v>
      </c>
      <c r="F13" s="19">
        <v>84</v>
      </c>
      <c r="G13" s="19">
        <v>78</v>
      </c>
      <c r="H13" s="19">
        <v>23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12</v>
      </c>
      <c r="V13" s="19">
        <v>10</v>
      </c>
      <c r="W13" s="19">
        <v>8</v>
      </c>
      <c r="X13" s="19">
        <v>12</v>
      </c>
      <c r="Y13" s="19">
        <v>10</v>
      </c>
      <c r="Z13" s="19">
        <v>8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0</v>
      </c>
      <c r="AH13" s="19">
        <v>0</v>
      </c>
      <c r="AI13" s="19">
        <v>0</v>
      </c>
    </row>
    <row r="14" spans="2:35" ht="20.100000000000001" customHeight="1" thickBot="1" x14ac:dyDescent="0.25">
      <c r="B14" s="4" t="s">
        <v>201</v>
      </c>
      <c r="C14" s="19">
        <v>36</v>
      </c>
      <c r="D14" s="19">
        <v>34</v>
      </c>
      <c r="E14" s="19">
        <v>6</v>
      </c>
      <c r="F14" s="19">
        <v>36</v>
      </c>
      <c r="G14" s="19">
        <v>34</v>
      </c>
      <c r="H14" s="19">
        <v>6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4</v>
      </c>
      <c r="V14" s="19">
        <v>4</v>
      </c>
      <c r="W14" s="19">
        <v>0</v>
      </c>
      <c r="X14" s="19">
        <v>4</v>
      </c>
      <c r="Y14" s="19">
        <v>4</v>
      </c>
      <c r="Z14" s="19">
        <v>0</v>
      </c>
      <c r="AA14" s="19">
        <v>0</v>
      </c>
      <c r="AB14" s="19">
        <v>0</v>
      </c>
      <c r="AC14" s="19">
        <v>0</v>
      </c>
      <c r="AD14" s="19">
        <v>0</v>
      </c>
      <c r="AE14" s="19">
        <v>0</v>
      </c>
      <c r="AF14" s="19">
        <v>0</v>
      </c>
      <c r="AG14" s="19">
        <v>0</v>
      </c>
      <c r="AH14" s="19">
        <v>0</v>
      </c>
      <c r="AI14" s="19">
        <v>0</v>
      </c>
    </row>
    <row r="15" spans="2:35" ht="20.100000000000001" customHeight="1" thickBot="1" x14ac:dyDescent="0.25">
      <c r="B15" s="4" t="s">
        <v>202</v>
      </c>
      <c r="C15" s="19">
        <v>1</v>
      </c>
      <c r="D15" s="19">
        <v>1</v>
      </c>
      <c r="E15" s="19">
        <v>4</v>
      </c>
      <c r="F15" s="19">
        <v>1</v>
      </c>
      <c r="G15" s="19">
        <v>1</v>
      </c>
      <c r="H15" s="19">
        <v>4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1</v>
      </c>
      <c r="V15" s="19">
        <v>0</v>
      </c>
      <c r="W15" s="19">
        <v>4</v>
      </c>
      <c r="X15" s="19">
        <v>1</v>
      </c>
      <c r="Y15" s="19">
        <v>0</v>
      </c>
      <c r="Z15" s="19">
        <v>4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0</v>
      </c>
      <c r="AI15" s="19">
        <v>0</v>
      </c>
    </row>
    <row r="16" spans="2:35" ht="20.100000000000001" customHeight="1" thickBot="1" x14ac:dyDescent="0.25">
      <c r="B16" s="4" t="s">
        <v>203</v>
      </c>
      <c r="C16" s="19">
        <v>33</v>
      </c>
      <c r="D16" s="19">
        <v>36</v>
      </c>
      <c r="E16" s="19">
        <v>11</v>
      </c>
      <c r="F16" s="19">
        <v>33</v>
      </c>
      <c r="G16" s="19">
        <v>36</v>
      </c>
      <c r="H16" s="19">
        <v>11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7</v>
      </c>
      <c r="V16" s="19">
        <v>7</v>
      </c>
      <c r="W16" s="19">
        <v>2</v>
      </c>
      <c r="X16" s="19">
        <v>7</v>
      </c>
      <c r="Y16" s="19">
        <v>7</v>
      </c>
      <c r="Z16" s="19">
        <v>2</v>
      </c>
      <c r="AA16" s="19">
        <v>0</v>
      </c>
      <c r="AB16" s="19">
        <v>0</v>
      </c>
      <c r="AC16" s="19">
        <v>0</v>
      </c>
      <c r="AD16" s="19">
        <v>0</v>
      </c>
      <c r="AE16" s="19">
        <v>0</v>
      </c>
      <c r="AF16" s="19">
        <v>0</v>
      </c>
      <c r="AG16" s="19">
        <v>0</v>
      </c>
      <c r="AH16" s="19">
        <v>0</v>
      </c>
      <c r="AI16" s="19">
        <v>0</v>
      </c>
    </row>
    <row r="17" spans="2:35" ht="20.100000000000001" customHeight="1" thickBot="1" x14ac:dyDescent="0.25">
      <c r="B17" s="4" t="s">
        <v>204</v>
      </c>
      <c r="C17" s="19">
        <v>131</v>
      </c>
      <c r="D17" s="19">
        <v>119</v>
      </c>
      <c r="E17" s="19">
        <v>45</v>
      </c>
      <c r="F17" s="19">
        <v>131</v>
      </c>
      <c r="G17" s="19">
        <v>119</v>
      </c>
      <c r="H17" s="19">
        <v>45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14</v>
      </c>
      <c r="V17" s="19">
        <v>24</v>
      </c>
      <c r="W17" s="19">
        <v>5</v>
      </c>
      <c r="X17" s="19">
        <v>14</v>
      </c>
      <c r="Y17" s="19">
        <v>24</v>
      </c>
      <c r="Z17" s="19">
        <v>5</v>
      </c>
      <c r="AA17" s="19">
        <v>0</v>
      </c>
      <c r="AB17" s="19">
        <v>0</v>
      </c>
      <c r="AC17" s="19">
        <v>0</v>
      </c>
      <c r="AD17" s="19">
        <v>0</v>
      </c>
      <c r="AE17" s="19">
        <v>0</v>
      </c>
      <c r="AF17" s="19">
        <v>0</v>
      </c>
      <c r="AG17" s="19">
        <v>0</v>
      </c>
      <c r="AH17" s="19">
        <v>0</v>
      </c>
      <c r="AI17" s="19">
        <v>0</v>
      </c>
    </row>
    <row r="18" spans="2:35" ht="20.100000000000001" customHeight="1" thickBot="1" x14ac:dyDescent="0.25">
      <c r="B18" s="4" t="s">
        <v>205</v>
      </c>
      <c r="C18" s="19">
        <v>44</v>
      </c>
      <c r="D18" s="19">
        <v>39</v>
      </c>
      <c r="E18" s="19">
        <v>6</v>
      </c>
      <c r="F18" s="19">
        <v>44</v>
      </c>
      <c r="G18" s="19">
        <v>39</v>
      </c>
      <c r="H18" s="19">
        <v>6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14</v>
      </c>
      <c r="V18" s="19">
        <v>13</v>
      </c>
      <c r="W18" s="19">
        <v>1</v>
      </c>
      <c r="X18" s="19">
        <v>14</v>
      </c>
      <c r="Y18" s="19">
        <v>13</v>
      </c>
      <c r="Z18" s="19">
        <v>1</v>
      </c>
      <c r="AA18" s="19">
        <v>0</v>
      </c>
      <c r="AB18" s="19">
        <v>0</v>
      </c>
      <c r="AC18" s="19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</row>
    <row r="19" spans="2:35" ht="20.100000000000001" customHeight="1" thickBot="1" x14ac:dyDescent="0.25">
      <c r="B19" s="4" t="s">
        <v>206</v>
      </c>
      <c r="C19" s="19">
        <v>30</v>
      </c>
      <c r="D19" s="19">
        <v>29</v>
      </c>
      <c r="E19" s="19">
        <v>15</v>
      </c>
      <c r="F19" s="19">
        <v>30</v>
      </c>
      <c r="G19" s="19">
        <v>29</v>
      </c>
      <c r="H19" s="19">
        <v>15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2</v>
      </c>
      <c r="V19" s="19">
        <v>2</v>
      </c>
      <c r="W19" s="19">
        <v>0</v>
      </c>
      <c r="X19" s="19">
        <v>2</v>
      </c>
      <c r="Y19" s="19">
        <v>2</v>
      </c>
      <c r="Z19" s="19">
        <v>0</v>
      </c>
      <c r="AA19" s="19">
        <v>0</v>
      </c>
      <c r="AB19" s="19">
        <v>0</v>
      </c>
      <c r="AC19" s="19">
        <v>0</v>
      </c>
      <c r="AD19" s="19">
        <v>0</v>
      </c>
      <c r="AE19" s="19">
        <v>0</v>
      </c>
      <c r="AF19" s="19">
        <v>0</v>
      </c>
      <c r="AG19" s="19">
        <v>0</v>
      </c>
      <c r="AH19" s="19">
        <v>0</v>
      </c>
      <c r="AI19" s="19">
        <v>0</v>
      </c>
    </row>
    <row r="20" spans="2:35" ht="20.100000000000001" customHeight="1" thickBot="1" x14ac:dyDescent="0.25">
      <c r="B20" s="4" t="s">
        <v>207</v>
      </c>
      <c r="C20" s="19">
        <v>13</v>
      </c>
      <c r="D20" s="19">
        <v>10</v>
      </c>
      <c r="E20" s="19">
        <v>3</v>
      </c>
      <c r="F20" s="19">
        <v>13</v>
      </c>
      <c r="G20" s="19">
        <v>10</v>
      </c>
      <c r="H20" s="19">
        <v>3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</row>
    <row r="21" spans="2:35" ht="20.100000000000001" customHeight="1" thickBot="1" x14ac:dyDescent="0.25">
      <c r="B21" s="4" t="s">
        <v>208</v>
      </c>
      <c r="C21" s="19">
        <v>47</v>
      </c>
      <c r="D21" s="19">
        <v>72</v>
      </c>
      <c r="E21" s="19">
        <v>2</v>
      </c>
      <c r="F21" s="19">
        <v>47</v>
      </c>
      <c r="G21" s="19">
        <v>72</v>
      </c>
      <c r="H21" s="19">
        <v>2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9</v>
      </c>
      <c r="V21" s="19">
        <v>8</v>
      </c>
      <c r="W21" s="19">
        <v>1</v>
      </c>
      <c r="X21" s="19">
        <v>9</v>
      </c>
      <c r="Y21" s="19">
        <v>8</v>
      </c>
      <c r="Z21" s="19">
        <v>1</v>
      </c>
      <c r="AA21" s="19">
        <v>0</v>
      </c>
      <c r="AB21" s="19">
        <v>0</v>
      </c>
      <c r="AC21" s="19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</row>
    <row r="22" spans="2:35" ht="20.100000000000001" customHeight="1" thickBot="1" x14ac:dyDescent="0.25">
      <c r="B22" s="4" t="s">
        <v>209</v>
      </c>
      <c r="C22" s="19">
        <v>67</v>
      </c>
      <c r="D22" s="19">
        <v>62</v>
      </c>
      <c r="E22" s="19">
        <v>11</v>
      </c>
      <c r="F22" s="19">
        <v>67</v>
      </c>
      <c r="G22" s="19">
        <v>62</v>
      </c>
      <c r="H22" s="19">
        <v>11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6</v>
      </c>
      <c r="V22" s="19">
        <v>6</v>
      </c>
      <c r="W22" s="19">
        <v>1</v>
      </c>
      <c r="X22" s="19">
        <v>6</v>
      </c>
      <c r="Y22" s="19">
        <v>6</v>
      </c>
      <c r="Z22" s="19">
        <v>1</v>
      </c>
      <c r="AA22" s="19">
        <v>0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9">
        <v>0</v>
      </c>
    </row>
    <row r="23" spans="2:35" ht="20.100000000000001" customHeight="1" thickBot="1" x14ac:dyDescent="0.25">
      <c r="B23" s="4" t="s">
        <v>210</v>
      </c>
      <c r="C23" s="19">
        <v>114</v>
      </c>
      <c r="D23" s="19">
        <v>114</v>
      </c>
      <c r="E23" s="19">
        <v>33</v>
      </c>
      <c r="F23" s="19">
        <v>114</v>
      </c>
      <c r="G23" s="19">
        <v>114</v>
      </c>
      <c r="H23" s="19">
        <v>33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29</v>
      </c>
      <c r="V23" s="19">
        <v>23</v>
      </c>
      <c r="W23" s="19">
        <v>10</v>
      </c>
      <c r="X23" s="19">
        <v>29</v>
      </c>
      <c r="Y23" s="19">
        <v>23</v>
      </c>
      <c r="Z23" s="19">
        <v>10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</row>
    <row r="24" spans="2:35" ht="20.100000000000001" customHeight="1" thickBot="1" x14ac:dyDescent="0.25">
      <c r="B24" s="4" t="s">
        <v>211</v>
      </c>
      <c r="C24" s="19">
        <v>68</v>
      </c>
      <c r="D24" s="19">
        <v>68</v>
      </c>
      <c r="E24" s="19">
        <v>6</v>
      </c>
      <c r="F24" s="19">
        <v>68</v>
      </c>
      <c r="G24" s="19">
        <v>68</v>
      </c>
      <c r="H24" s="19">
        <v>6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11</v>
      </c>
      <c r="V24" s="19">
        <v>14</v>
      </c>
      <c r="W24" s="19">
        <v>1</v>
      </c>
      <c r="X24" s="19">
        <v>11</v>
      </c>
      <c r="Y24" s="19">
        <v>14</v>
      </c>
      <c r="Z24" s="19">
        <v>1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19">
        <v>0</v>
      </c>
      <c r="AI24" s="19">
        <v>0</v>
      </c>
    </row>
    <row r="25" spans="2:35" ht="20.100000000000001" customHeight="1" thickBot="1" x14ac:dyDescent="0.25">
      <c r="B25" s="4" t="s">
        <v>212</v>
      </c>
      <c r="C25" s="19">
        <v>36</v>
      </c>
      <c r="D25" s="19">
        <v>41</v>
      </c>
      <c r="E25" s="19">
        <v>8</v>
      </c>
      <c r="F25" s="19">
        <v>33</v>
      </c>
      <c r="G25" s="19">
        <v>40</v>
      </c>
      <c r="H25" s="19">
        <v>6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3</v>
      </c>
      <c r="P25" s="19">
        <v>1</v>
      </c>
      <c r="Q25" s="19">
        <v>2</v>
      </c>
      <c r="R25" s="19">
        <v>0</v>
      </c>
      <c r="S25" s="19">
        <v>0</v>
      </c>
      <c r="T25" s="19">
        <v>0</v>
      </c>
      <c r="U25" s="19">
        <v>13</v>
      </c>
      <c r="V25" s="19">
        <v>13</v>
      </c>
      <c r="W25" s="19">
        <v>7</v>
      </c>
      <c r="X25" s="19">
        <v>13</v>
      </c>
      <c r="Y25" s="19">
        <v>13</v>
      </c>
      <c r="Z25" s="19">
        <v>6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19">
        <v>1</v>
      </c>
      <c r="AG25" s="19">
        <v>0</v>
      </c>
      <c r="AH25" s="19">
        <v>0</v>
      </c>
      <c r="AI25" s="19">
        <v>0</v>
      </c>
    </row>
    <row r="26" spans="2:35" ht="20.100000000000001" customHeight="1" thickBot="1" x14ac:dyDescent="0.25">
      <c r="B26" s="5" t="s">
        <v>213</v>
      </c>
      <c r="C26" s="27">
        <v>13</v>
      </c>
      <c r="D26" s="27">
        <v>12</v>
      </c>
      <c r="E26" s="27">
        <v>12</v>
      </c>
      <c r="F26" s="27">
        <v>13</v>
      </c>
      <c r="G26" s="27">
        <v>12</v>
      </c>
      <c r="H26" s="27">
        <v>12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2</v>
      </c>
      <c r="V26" s="27">
        <v>2</v>
      </c>
      <c r="W26" s="27">
        <v>3</v>
      </c>
      <c r="X26" s="27">
        <v>2</v>
      </c>
      <c r="Y26" s="27">
        <v>2</v>
      </c>
      <c r="Z26" s="27">
        <v>3</v>
      </c>
      <c r="AA26" s="27">
        <v>0</v>
      </c>
      <c r="AB26" s="27">
        <v>0</v>
      </c>
      <c r="AC26" s="27">
        <v>0</v>
      </c>
      <c r="AD26" s="27">
        <v>0</v>
      </c>
      <c r="AE26" s="27">
        <v>0</v>
      </c>
      <c r="AF26" s="27">
        <v>0</v>
      </c>
      <c r="AG26" s="27">
        <v>0</v>
      </c>
      <c r="AH26" s="27">
        <v>0</v>
      </c>
      <c r="AI26" s="27">
        <v>0</v>
      </c>
    </row>
    <row r="27" spans="2:35" ht="20.100000000000001" customHeight="1" thickBot="1" x14ac:dyDescent="0.25">
      <c r="B27" s="6" t="s">
        <v>214</v>
      </c>
      <c r="C27" s="29">
        <v>6</v>
      </c>
      <c r="D27" s="29">
        <v>4</v>
      </c>
      <c r="E27" s="29">
        <v>3</v>
      </c>
      <c r="F27" s="29">
        <v>6</v>
      </c>
      <c r="G27" s="29">
        <v>4</v>
      </c>
      <c r="H27" s="29">
        <v>3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29">
        <v>0</v>
      </c>
      <c r="V27" s="29">
        <v>0</v>
      </c>
      <c r="W27" s="29">
        <v>0</v>
      </c>
      <c r="X27" s="29">
        <v>0</v>
      </c>
      <c r="Y27" s="29">
        <v>0</v>
      </c>
      <c r="Z27" s="29">
        <v>0</v>
      </c>
      <c r="AA27" s="29">
        <v>0</v>
      </c>
      <c r="AB27" s="29">
        <v>0</v>
      </c>
      <c r="AC27" s="29">
        <v>0</v>
      </c>
      <c r="AD27" s="29">
        <v>0</v>
      </c>
      <c r="AE27" s="29">
        <v>0</v>
      </c>
      <c r="AF27" s="29">
        <v>0</v>
      </c>
      <c r="AG27" s="29">
        <v>0</v>
      </c>
      <c r="AH27" s="29">
        <v>0</v>
      </c>
      <c r="AI27" s="29">
        <v>0</v>
      </c>
    </row>
    <row r="28" spans="2:35" ht="20.100000000000001" customHeight="1" thickBot="1" x14ac:dyDescent="0.25">
      <c r="B28" s="4" t="s">
        <v>215</v>
      </c>
      <c r="C28" s="29">
        <v>60</v>
      </c>
      <c r="D28" s="29">
        <v>70</v>
      </c>
      <c r="E28" s="29">
        <v>54</v>
      </c>
      <c r="F28" s="29">
        <v>60</v>
      </c>
      <c r="G28" s="29">
        <v>70</v>
      </c>
      <c r="H28" s="29">
        <v>54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0</v>
      </c>
      <c r="R28" s="29">
        <v>0</v>
      </c>
      <c r="S28" s="29">
        <v>0</v>
      </c>
      <c r="T28" s="29">
        <v>0</v>
      </c>
      <c r="U28" s="29">
        <v>7</v>
      </c>
      <c r="V28" s="29">
        <v>6</v>
      </c>
      <c r="W28" s="29">
        <v>7</v>
      </c>
      <c r="X28" s="29">
        <v>7</v>
      </c>
      <c r="Y28" s="29">
        <v>6</v>
      </c>
      <c r="Z28" s="29">
        <v>7</v>
      </c>
      <c r="AA28" s="29">
        <v>0</v>
      </c>
      <c r="AB28" s="29">
        <v>0</v>
      </c>
      <c r="AC28" s="29">
        <v>0</v>
      </c>
      <c r="AD28" s="29">
        <v>0</v>
      </c>
      <c r="AE28" s="29">
        <v>0</v>
      </c>
      <c r="AF28" s="29">
        <v>0</v>
      </c>
      <c r="AG28" s="29">
        <v>0</v>
      </c>
      <c r="AH28" s="29">
        <v>0</v>
      </c>
      <c r="AI28" s="29">
        <v>0</v>
      </c>
    </row>
    <row r="29" spans="2:35" ht="20.100000000000001" customHeight="1" thickBot="1" x14ac:dyDescent="0.25">
      <c r="B29" s="4" t="s">
        <v>216</v>
      </c>
      <c r="C29" s="28">
        <v>14</v>
      </c>
      <c r="D29" s="28">
        <v>16</v>
      </c>
      <c r="E29" s="28">
        <v>2</v>
      </c>
      <c r="F29" s="28">
        <v>14</v>
      </c>
      <c r="G29" s="28">
        <v>16</v>
      </c>
      <c r="H29" s="28">
        <v>2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  <c r="AG29" s="28">
        <v>0</v>
      </c>
      <c r="AH29" s="28">
        <v>0</v>
      </c>
      <c r="AI29" s="28">
        <v>0</v>
      </c>
    </row>
    <row r="30" spans="2:35" ht="20.100000000000001" customHeight="1" thickBot="1" x14ac:dyDescent="0.25">
      <c r="B30" s="4" t="s">
        <v>217</v>
      </c>
      <c r="C30" s="19">
        <v>5</v>
      </c>
      <c r="D30" s="19">
        <v>5</v>
      </c>
      <c r="E30" s="19">
        <v>0</v>
      </c>
      <c r="F30" s="19">
        <v>5</v>
      </c>
      <c r="G30" s="19">
        <v>5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19">
        <v>0</v>
      </c>
      <c r="AI30" s="19">
        <v>0</v>
      </c>
    </row>
    <row r="31" spans="2:35" ht="20.100000000000001" customHeight="1" thickBot="1" x14ac:dyDescent="0.25">
      <c r="B31" s="4" t="s">
        <v>218</v>
      </c>
      <c r="C31" s="19">
        <v>6</v>
      </c>
      <c r="D31" s="19">
        <v>10</v>
      </c>
      <c r="E31" s="19">
        <v>4</v>
      </c>
      <c r="F31" s="19">
        <v>6</v>
      </c>
      <c r="G31" s="19">
        <v>10</v>
      </c>
      <c r="H31" s="19">
        <v>4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5</v>
      </c>
      <c r="V31" s="19">
        <v>5</v>
      </c>
      <c r="W31" s="19">
        <v>0</v>
      </c>
      <c r="X31" s="19">
        <v>5</v>
      </c>
      <c r="Y31" s="19">
        <v>5</v>
      </c>
      <c r="Z31" s="19">
        <v>0</v>
      </c>
      <c r="AA31" s="19">
        <v>0</v>
      </c>
      <c r="AB31" s="19">
        <v>0</v>
      </c>
      <c r="AC31" s="19">
        <v>0</v>
      </c>
      <c r="AD31" s="19">
        <v>0</v>
      </c>
      <c r="AE31" s="19">
        <v>0</v>
      </c>
      <c r="AF31" s="19">
        <v>0</v>
      </c>
      <c r="AG31" s="19">
        <v>0</v>
      </c>
      <c r="AH31" s="19">
        <v>0</v>
      </c>
      <c r="AI31" s="19">
        <v>0</v>
      </c>
    </row>
    <row r="32" spans="2:35" ht="20.100000000000001" customHeight="1" thickBot="1" x14ac:dyDescent="0.25">
      <c r="B32" s="4" t="s">
        <v>219</v>
      </c>
      <c r="C32" s="19">
        <v>13</v>
      </c>
      <c r="D32" s="19">
        <v>13</v>
      </c>
      <c r="E32" s="19">
        <v>2</v>
      </c>
      <c r="F32" s="19">
        <v>13</v>
      </c>
      <c r="G32" s="19">
        <v>13</v>
      </c>
      <c r="H32" s="19">
        <v>2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</row>
    <row r="33" spans="2:35" ht="20.100000000000001" customHeight="1" thickBot="1" x14ac:dyDescent="0.25">
      <c r="B33" s="4" t="s">
        <v>220</v>
      </c>
      <c r="C33" s="19">
        <v>10</v>
      </c>
      <c r="D33" s="19">
        <v>15</v>
      </c>
      <c r="E33" s="19">
        <v>1</v>
      </c>
      <c r="F33" s="19">
        <v>10</v>
      </c>
      <c r="G33" s="19">
        <v>15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1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0</v>
      </c>
      <c r="X33" s="19">
        <v>0</v>
      </c>
      <c r="Y33" s="19">
        <v>0</v>
      </c>
      <c r="Z33" s="19">
        <v>0</v>
      </c>
      <c r="AA33" s="19">
        <v>0</v>
      </c>
      <c r="AB33" s="19">
        <v>0</v>
      </c>
      <c r="AC33" s="19">
        <v>0</v>
      </c>
      <c r="AD33" s="19">
        <v>0</v>
      </c>
      <c r="AE33" s="19">
        <v>0</v>
      </c>
      <c r="AF33" s="19">
        <v>0</v>
      </c>
      <c r="AG33" s="19">
        <v>0</v>
      </c>
      <c r="AH33" s="19">
        <v>0</v>
      </c>
      <c r="AI33" s="19">
        <v>0</v>
      </c>
    </row>
    <row r="34" spans="2:35" ht="20.100000000000001" customHeight="1" thickBot="1" x14ac:dyDescent="0.25">
      <c r="B34" s="4" t="s">
        <v>221</v>
      </c>
      <c r="C34" s="19">
        <v>33</v>
      </c>
      <c r="D34" s="19">
        <v>33</v>
      </c>
      <c r="E34" s="19">
        <v>8</v>
      </c>
      <c r="F34" s="19">
        <v>33</v>
      </c>
      <c r="G34" s="19">
        <v>33</v>
      </c>
      <c r="H34" s="19">
        <v>8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6</v>
      </c>
      <c r="V34" s="19">
        <v>5</v>
      </c>
      <c r="W34" s="19">
        <v>7</v>
      </c>
      <c r="X34" s="19">
        <v>6</v>
      </c>
      <c r="Y34" s="19">
        <v>5</v>
      </c>
      <c r="Z34" s="19">
        <v>7</v>
      </c>
      <c r="AA34" s="19">
        <v>0</v>
      </c>
      <c r="AB34" s="19">
        <v>0</v>
      </c>
      <c r="AC34" s="19">
        <v>0</v>
      </c>
      <c r="AD34" s="19">
        <v>0</v>
      </c>
      <c r="AE34" s="19">
        <v>0</v>
      </c>
      <c r="AF34" s="19">
        <v>0</v>
      </c>
      <c r="AG34" s="19">
        <v>0</v>
      </c>
      <c r="AH34" s="19">
        <v>0</v>
      </c>
      <c r="AI34" s="19">
        <v>0</v>
      </c>
    </row>
    <row r="35" spans="2:35" ht="20.100000000000001" customHeight="1" thickBot="1" x14ac:dyDescent="0.25">
      <c r="B35" s="4" t="s">
        <v>222</v>
      </c>
      <c r="C35" s="19">
        <v>12</v>
      </c>
      <c r="D35" s="19">
        <v>10</v>
      </c>
      <c r="E35" s="19">
        <v>3</v>
      </c>
      <c r="F35" s="19">
        <v>12</v>
      </c>
      <c r="G35" s="19">
        <v>10</v>
      </c>
      <c r="H35" s="19">
        <v>3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9</v>
      </c>
      <c r="V35" s="19">
        <v>9</v>
      </c>
      <c r="W35" s="19">
        <v>0</v>
      </c>
      <c r="X35" s="19">
        <v>9</v>
      </c>
      <c r="Y35" s="19">
        <v>9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</row>
    <row r="36" spans="2:35" ht="20.100000000000001" customHeight="1" thickBot="1" x14ac:dyDescent="0.25">
      <c r="B36" s="4" t="s">
        <v>223</v>
      </c>
      <c r="C36" s="19">
        <v>27</v>
      </c>
      <c r="D36" s="19">
        <v>20</v>
      </c>
      <c r="E36" s="19">
        <v>22</v>
      </c>
      <c r="F36" s="19">
        <v>27</v>
      </c>
      <c r="G36" s="19">
        <v>20</v>
      </c>
      <c r="H36" s="19">
        <v>22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2</v>
      </c>
      <c r="V36" s="19">
        <v>1</v>
      </c>
      <c r="W36" s="19">
        <v>1</v>
      </c>
      <c r="X36" s="19">
        <v>2</v>
      </c>
      <c r="Y36" s="19">
        <v>1</v>
      </c>
      <c r="Z36" s="19">
        <v>1</v>
      </c>
      <c r="AA36" s="19">
        <v>0</v>
      </c>
      <c r="AB36" s="19">
        <v>0</v>
      </c>
      <c r="AC36" s="19">
        <v>0</v>
      </c>
      <c r="AD36" s="19">
        <v>0</v>
      </c>
      <c r="AE36" s="19">
        <v>0</v>
      </c>
      <c r="AF36" s="19">
        <v>0</v>
      </c>
      <c r="AG36" s="19">
        <v>0</v>
      </c>
      <c r="AH36" s="19">
        <v>0</v>
      </c>
      <c r="AI36" s="19">
        <v>0</v>
      </c>
    </row>
    <row r="37" spans="2:35" ht="20.100000000000001" customHeight="1" thickBot="1" x14ac:dyDescent="0.25">
      <c r="B37" s="4" t="s">
        <v>224</v>
      </c>
      <c r="C37" s="19">
        <v>19</v>
      </c>
      <c r="D37" s="19">
        <v>23</v>
      </c>
      <c r="E37" s="19">
        <v>7</v>
      </c>
      <c r="F37" s="19">
        <v>19</v>
      </c>
      <c r="G37" s="19">
        <v>23</v>
      </c>
      <c r="H37" s="19">
        <v>7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2</v>
      </c>
      <c r="V37" s="19">
        <v>2</v>
      </c>
      <c r="W37" s="19">
        <v>1</v>
      </c>
      <c r="X37" s="19">
        <v>2</v>
      </c>
      <c r="Y37" s="19">
        <v>2</v>
      </c>
      <c r="Z37" s="19">
        <v>1</v>
      </c>
      <c r="AA37" s="19">
        <v>0</v>
      </c>
      <c r="AB37" s="19">
        <v>0</v>
      </c>
      <c r="AC37" s="19">
        <v>0</v>
      </c>
      <c r="AD37" s="19">
        <v>0</v>
      </c>
      <c r="AE37" s="19">
        <v>0</v>
      </c>
      <c r="AF37" s="19">
        <v>0</v>
      </c>
      <c r="AG37" s="19">
        <v>0</v>
      </c>
      <c r="AH37" s="19">
        <v>0</v>
      </c>
      <c r="AI37" s="19">
        <v>0</v>
      </c>
    </row>
    <row r="38" spans="2:35" ht="20.100000000000001" customHeight="1" thickBot="1" x14ac:dyDescent="0.25">
      <c r="B38" s="4" t="s">
        <v>225</v>
      </c>
      <c r="C38" s="19">
        <v>12</v>
      </c>
      <c r="D38" s="19">
        <v>11</v>
      </c>
      <c r="E38" s="19">
        <v>42</v>
      </c>
      <c r="F38" s="19">
        <v>12</v>
      </c>
      <c r="G38" s="19">
        <v>11</v>
      </c>
      <c r="H38" s="19">
        <v>42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>
        <v>0</v>
      </c>
      <c r="U38" s="19">
        <v>11</v>
      </c>
      <c r="V38" s="19">
        <v>10</v>
      </c>
      <c r="W38" s="19">
        <v>31</v>
      </c>
      <c r="X38" s="19">
        <v>11</v>
      </c>
      <c r="Y38" s="19">
        <v>10</v>
      </c>
      <c r="Z38" s="19">
        <v>31</v>
      </c>
      <c r="AA38" s="19">
        <v>0</v>
      </c>
      <c r="AB38" s="19">
        <v>0</v>
      </c>
      <c r="AC38" s="19">
        <v>0</v>
      </c>
      <c r="AD38" s="19">
        <v>0</v>
      </c>
      <c r="AE38" s="19">
        <v>0</v>
      </c>
      <c r="AF38" s="19">
        <v>0</v>
      </c>
      <c r="AG38" s="19">
        <v>0</v>
      </c>
      <c r="AH38" s="19">
        <v>0</v>
      </c>
      <c r="AI38" s="19">
        <v>0</v>
      </c>
    </row>
    <row r="39" spans="2:35" ht="20.100000000000001" customHeight="1" thickBot="1" x14ac:dyDescent="0.25">
      <c r="B39" s="4" t="s">
        <v>226</v>
      </c>
      <c r="C39" s="19">
        <v>5</v>
      </c>
      <c r="D39" s="19">
        <v>5</v>
      </c>
      <c r="E39" s="19">
        <v>0</v>
      </c>
      <c r="F39" s="19">
        <v>5</v>
      </c>
      <c r="G39" s="19">
        <v>5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3</v>
      </c>
      <c r="V39" s="19">
        <v>2</v>
      </c>
      <c r="W39" s="19">
        <v>5</v>
      </c>
      <c r="X39" s="19">
        <v>3</v>
      </c>
      <c r="Y39" s="19">
        <v>2</v>
      </c>
      <c r="Z39" s="19">
        <v>5</v>
      </c>
      <c r="AA39" s="19">
        <v>0</v>
      </c>
      <c r="AB39" s="19">
        <v>0</v>
      </c>
      <c r="AC39" s="19">
        <v>0</v>
      </c>
      <c r="AD39" s="19">
        <v>0</v>
      </c>
      <c r="AE39" s="19">
        <v>0</v>
      </c>
      <c r="AF39" s="19">
        <v>0</v>
      </c>
      <c r="AG39" s="19">
        <v>0</v>
      </c>
      <c r="AH39" s="19">
        <v>0</v>
      </c>
      <c r="AI39" s="19">
        <v>0</v>
      </c>
    </row>
    <row r="40" spans="2:35" ht="20.100000000000001" customHeight="1" thickBot="1" x14ac:dyDescent="0.25">
      <c r="B40" s="4" t="s">
        <v>227</v>
      </c>
      <c r="C40" s="19">
        <v>7</v>
      </c>
      <c r="D40" s="19">
        <v>9</v>
      </c>
      <c r="E40" s="19">
        <v>8</v>
      </c>
      <c r="F40" s="19">
        <v>7</v>
      </c>
      <c r="G40" s="19">
        <v>9</v>
      </c>
      <c r="H40" s="19">
        <v>8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9">
        <v>0</v>
      </c>
      <c r="T40" s="19">
        <v>0</v>
      </c>
      <c r="U40" s="19">
        <v>4</v>
      </c>
      <c r="V40" s="19">
        <v>2</v>
      </c>
      <c r="W40" s="19">
        <v>5</v>
      </c>
      <c r="X40" s="19">
        <v>4</v>
      </c>
      <c r="Y40" s="19">
        <v>2</v>
      </c>
      <c r="Z40" s="19">
        <v>5</v>
      </c>
      <c r="AA40" s="19">
        <v>0</v>
      </c>
      <c r="AB40" s="19">
        <v>0</v>
      </c>
      <c r="AC40" s="19">
        <v>0</v>
      </c>
      <c r="AD40" s="19">
        <v>0</v>
      </c>
      <c r="AE40" s="19">
        <v>0</v>
      </c>
      <c r="AF40" s="19">
        <v>0</v>
      </c>
      <c r="AG40" s="19">
        <v>0</v>
      </c>
      <c r="AH40" s="19">
        <v>0</v>
      </c>
      <c r="AI40" s="19">
        <v>0</v>
      </c>
    </row>
    <row r="41" spans="2:35" ht="20.100000000000001" customHeight="1" thickBot="1" x14ac:dyDescent="0.25">
      <c r="B41" s="4" t="s">
        <v>228</v>
      </c>
      <c r="C41" s="19">
        <v>303</v>
      </c>
      <c r="D41" s="19">
        <v>321</v>
      </c>
      <c r="E41" s="19">
        <v>49</v>
      </c>
      <c r="F41" s="19">
        <v>301</v>
      </c>
      <c r="G41" s="19">
        <v>321</v>
      </c>
      <c r="H41" s="19">
        <v>47</v>
      </c>
      <c r="I41" s="19">
        <v>2</v>
      </c>
      <c r="J41" s="19">
        <v>0</v>
      </c>
      <c r="K41" s="19">
        <v>2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>
        <v>0</v>
      </c>
      <c r="U41" s="19">
        <v>55</v>
      </c>
      <c r="V41" s="19">
        <v>57</v>
      </c>
      <c r="W41" s="19">
        <v>12</v>
      </c>
      <c r="X41" s="19">
        <v>55</v>
      </c>
      <c r="Y41" s="19">
        <v>57</v>
      </c>
      <c r="Z41" s="19">
        <v>12</v>
      </c>
      <c r="AA41" s="19">
        <v>0</v>
      </c>
      <c r="AB41" s="19">
        <v>0</v>
      </c>
      <c r="AC41" s="19">
        <v>0</v>
      </c>
      <c r="AD41" s="19">
        <v>0</v>
      </c>
      <c r="AE41" s="19">
        <v>0</v>
      </c>
      <c r="AF41" s="19">
        <v>0</v>
      </c>
      <c r="AG41" s="19">
        <v>0</v>
      </c>
      <c r="AH41" s="19">
        <v>0</v>
      </c>
      <c r="AI41" s="19">
        <v>0</v>
      </c>
    </row>
    <row r="42" spans="2:35" ht="20.100000000000001" customHeight="1" thickBot="1" x14ac:dyDescent="0.25">
      <c r="B42" s="4" t="s">
        <v>229</v>
      </c>
      <c r="C42" s="19">
        <v>53</v>
      </c>
      <c r="D42" s="19">
        <v>30</v>
      </c>
      <c r="E42" s="19">
        <v>63</v>
      </c>
      <c r="F42" s="19">
        <v>53</v>
      </c>
      <c r="G42" s="19">
        <v>30</v>
      </c>
      <c r="H42" s="19">
        <v>63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>
        <v>0</v>
      </c>
      <c r="U42" s="19">
        <v>7</v>
      </c>
      <c r="V42" s="19">
        <v>3</v>
      </c>
      <c r="W42" s="19">
        <v>4</v>
      </c>
      <c r="X42" s="19">
        <v>7</v>
      </c>
      <c r="Y42" s="19">
        <v>3</v>
      </c>
      <c r="Z42" s="19">
        <v>4</v>
      </c>
      <c r="AA42" s="19">
        <v>0</v>
      </c>
      <c r="AB42" s="19">
        <v>0</v>
      </c>
      <c r="AC42" s="19">
        <v>0</v>
      </c>
      <c r="AD42" s="19">
        <v>0</v>
      </c>
      <c r="AE42" s="19">
        <v>0</v>
      </c>
      <c r="AF42" s="19">
        <v>0</v>
      </c>
      <c r="AG42" s="19">
        <v>0</v>
      </c>
      <c r="AH42" s="19">
        <v>0</v>
      </c>
      <c r="AI42" s="19">
        <v>0</v>
      </c>
    </row>
    <row r="43" spans="2:35" ht="20.100000000000001" customHeight="1" thickBot="1" x14ac:dyDescent="0.25">
      <c r="B43" s="4" t="s">
        <v>230</v>
      </c>
      <c r="C43" s="19">
        <v>64</v>
      </c>
      <c r="D43" s="19">
        <v>57</v>
      </c>
      <c r="E43" s="19">
        <v>10</v>
      </c>
      <c r="F43" s="19">
        <v>64</v>
      </c>
      <c r="G43" s="19">
        <v>57</v>
      </c>
      <c r="H43" s="19">
        <v>10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41</v>
      </c>
      <c r="V43" s="19">
        <v>43</v>
      </c>
      <c r="W43" s="19">
        <v>4</v>
      </c>
      <c r="X43" s="19">
        <v>41</v>
      </c>
      <c r="Y43" s="19">
        <v>43</v>
      </c>
      <c r="Z43" s="19">
        <v>4</v>
      </c>
      <c r="AA43" s="19">
        <v>0</v>
      </c>
      <c r="AB43" s="19">
        <v>0</v>
      </c>
      <c r="AC43" s="19">
        <v>0</v>
      </c>
      <c r="AD43" s="19">
        <v>0</v>
      </c>
      <c r="AE43" s="19">
        <v>0</v>
      </c>
      <c r="AF43" s="19">
        <v>0</v>
      </c>
      <c r="AG43" s="19">
        <v>0</v>
      </c>
      <c r="AH43" s="19">
        <v>0</v>
      </c>
      <c r="AI43" s="19">
        <v>0</v>
      </c>
    </row>
    <row r="44" spans="2:35" ht="20.100000000000001" customHeight="1" thickBot="1" x14ac:dyDescent="0.25">
      <c r="B44" s="4" t="s">
        <v>231</v>
      </c>
      <c r="C44" s="19">
        <v>46</v>
      </c>
      <c r="D44" s="19">
        <v>63</v>
      </c>
      <c r="E44" s="19">
        <v>7</v>
      </c>
      <c r="F44" s="19">
        <v>46</v>
      </c>
      <c r="G44" s="19">
        <v>62</v>
      </c>
      <c r="H44" s="19">
        <v>6</v>
      </c>
      <c r="I44" s="19">
        <v>0</v>
      </c>
      <c r="J44" s="19">
        <v>1</v>
      </c>
      <c r="K44" s="19">
        <v>1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9">
        <v>0</v>
      </c>
      <c r="T44" s="19">
        <v>0</v>
      </c>
      <c r="U44" s="19">
        <v>12</v>
      </c>
      <c r="V44" s="19">
        <v>12</v>
      </c>
      <c r="W44" s="19">
        <v>5</v>
      </c>
      <c r="X44" s="19">
        <v>12</v>
      </c>
      <c r="Y44" s="19">
        <v>12</v>
      </c>
      <c r="Z44" s="19">
        <v>5</v>
      </c>
      <c r="AA44" s="19">
        <v>0</v>
      </c>
      <c r="AB44" s="19">
        <v>0</v>
      </c>
      <c r="AC44" s="19">
        <v>0</v>
      </c>
      <c r="AD44" s="19">
        <v>0</v>
      </c>
      <c r="AE44" s="19">
        <v>0</v>
      </c>
      <c r="AF44" s="19">
        <v>0</v>
      </c>
      <c r="AG44" s="19">
        <v>0</v>
      </c>
      <c r="AH44" s="19">
        <v>0</v>
      </c>
      <c r="AI44" s="19">
        <v>0</v>
      </c>
    </row>
    <row r="45" spans="2:35" ht="20.100000000000001" customHeight="1" thickBot="1" x14ac:dyDescent="0.25">
      <c r="B45" s="4" t="s">
        <v>232</v>
      </c>
      <c r="C45" s="19">
        <v>112</v>
      </c>
      <c r="D45" s="19">
        <v>111</v>
      </c>
      <c r="E45" s="19">
        <v>8</v>
      </c>
      <c r="F45" s="19">
        <v>112</v>
      </c>
      <c r="G45" s="19">
        <v>111</v>
      </c>
      <c r="H45" s="19">
        <v>8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0</v>
      </c>
      <c r="T45" s="19">
        <v>0</v>
      </c>
      <c r="U45" s="19">
        <v>52</v>
      </c>
      <c r="V45" s="19">
        <v>57</v>
      </c>
      <c r="W45" s="19">
        <v>0</v>
      </c>
      <c r="X45" s="19">
        <v>52</v>
      </c>
      <c r="Y45" s="19">
        <v>57</v>
      </c>
      <c r="Z45" s="19">
        <v>0</v>
      </c>
      <c r="AA45" s="19">
        <v>0</v>
      </c>
      <c r="AB45" s="19">
        <v>0</v>
      </c>
      <c r="AC45" s="19">
        <v>0</v>
      </c>
      <c r="AD45" s="19">
        <v>0</v>
      </c>
      <c r="AE45" s="19">
        <v>0</v>
      </c>
      <c r="AF45" s="19">
        <v>0</v>
      </c>
      <c r="AG45" s="19">
        <v>0</v>
      </c>
      <c r="AH45" s="19">
        <v>0</v>
      </c>
      <c r="AI45" s="19">
        <v>0</v>
      </c>
    </row>
    <row r="46" spans="2:35" ht="20.100000000000001" customHeight="1" thickBot="1" x14ac:dyDescent="0.25">
      <c r="B46" s="4" t="s">
        <v>233</v>
      </c>
      <c r="C46" s="19">
        <v>18</v>
      </c>
      <c r="D46" s="19">
        <v>16</v>
      </c>
      <c r="E46" s="19">
        <v>12</v>
      </c>
      <c r="F46" s="19">
        <v>18</v>
      </c>
      <c r="G46" s="19">
        <v>16</v>
      </c>
      <c r="H46" s="19">
        <v>12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9">
        <v>0</v>
      </c>
      <c r="T46" s="19">
        <v>0</v>
      </c>
      <c r="U46" s="19">
        <v>5</v>
      </c>
      <c r="V46" s="19">
        <v>5</v>
      </c>
      <c r="W46" s="19">
        <v>0</v>
      </c>
      <c r="X46" s="19">
        <v>5</v>
      </c>
      <c r="Y46" s="19">
        <v>5</v>
      </c>
      <c r="Z46" s="19">
        <v>0</v>
      </c>
      <c r="AA46" s="19">
        <v>0</v>
      </c>
      <c r="AB46" s="19">
        <v>0</v>
      </c>
      <c r="AC46" s="19">
        <v>0</v>
      </c>
      <c r="AD46" s="19">
        <v>0</v>
      </c>
      <c r="AE46" s="19">
        <v>0</v>
      </c>
      <c r="AF46" s="19">
        <v>0</v>
      </c>
      <c r="AG46" s="19">
        <v>0</v>
      </c>
      <c r="AH46" s="19">
        <v>0</v>
      </c>
      <c r="AI46" s="19">
        <v>0</v>
      </c>
    </row>
    <row r="47" spans="2:35" ht="20.100000000000001" customHeight="1" thickBot="1" x14ac:dyDescent="0.25">
      <c r="B47" s="4" t="s">
        <v>234</v>
      </c>
      <c r="C47" s="19">
        <v>176</v>
      </c>
      <c r="D47" s="19">
        <v>191</v>
      </c>
      <c r="E47" s="19">
        <v>29</v>
      </c>
      <c r="F47" s="19">
        <v>176</v>
      </c>
      <c r="G47" s="19">
        <v>191</v>
      </c>
      <c r="H47" s="19">
        <v>29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20</v>
      </c>
      <c r="V47" s="19">
        <v>19</v>
      </c>
      <c r="W47" s="19">
        <v>1</v>
      </c>
      <c r="X47" s="19">
        <v>20</v>
      </c>
      <c r="Y47" s="19">
        <v>19</v>
      </c>
      <c r="Z47" s="19">
        <v>1</v>
      </c>
      <c r="AA47" s="19">
        <v>0</v>
      </c>
      <c r="AB47" s="19">
        <v>0</v>
      </c>
      <c r="AC47" s="19">
        <v>0</v>
      </c>
      <c r="AD47" s="19">
        <v>0</v>
      </c>
      <c r="AE47" s="19">
        <v>0</v>
      </c>
      <c r="AF47" s="19">
        <v>0</v>
      </c>
      <c r="AG47" s="19">
        <v>0</v>
      </c>
      <c r="AH47" s="19">
        <v>0</v>
      </c>
      <c r="AI47" s="19">
        <v>0</v>
      </c>
    </row>
    <row r="48" spans="2:35" ht="20.100000000000001" customHeight="1" thickBot="1" x14ac:dyDescent="0.25">
      <c r="B48" s="4" t="s">
        <v>235</v>
      </c>
      <c r="C48" s="19">
        <v>84</v>
      </c>
      <c r="D48" s="19">
        <v>69</v>
      </c>
      <c r="E48" s="19">
        <v>85</v>
      </c>
      <c r="F48" s="19">
        <v>84</v>
      </c>
      <c r="G48" s="19">
        <v>69</v>
      </c>
      <c r="H48" s="19">
        <v>85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9">
        <v>0</v>
      </c>
      <c r="T48" s="19">
        <v>0</v>
      </c>
      <c r="U48" s="19">
        <v>4</v>
      </c>
      <c r="V48" s="19">
        <v>1</v>
      </c>
      <c r="W48" s="19">
        <v>3</v>
      </c>
      <c r="X48" s="19">
        <v>4</v>
      </c>
      <c r="Y48" s="19">
        <v>1</v>
      </c>
      <c r="Z48" s="19">
        <v>3</v>
      </c>
      <c r="AA48" s="19">
        <v>0</v>
      </c>
      <c r="AB48" s="19">
        <v>0</v>
      </c>
      <c r="AC48" s="19">
        <v>0</v>
      </c>
      <c r="AD48" s="19">
        <v>0</v>
      </c>
      <c r="AE48" s="19">
        <v>0</v>
      </c>
      <c r="AF48" s="19">
        <v>0</v>
      </c>
      <c r="AG48" s="19">
        <v>0</v>
      </c>
      <c r="AH48" s="19">
        <v>0</v>
      </c>
      <c r="AI48" s="19">
        <v>0</v>
      </c>
    </row>
    <row r="49" spans="2:35" ht="20.100000000000001" customHeight="1" thickBot="1" x14ac:dyDescent="0.25">
      <c r="B49" s="4" t="s">
        <v>236</v>
      </c>
      <c r="C49" s="19">
        <v>11</v>
      </c>
      <c r="D49" s="19">
        <v>11</v>
      </c>
      <c r="E49" s="19">
        <v>2</v>
      </c>
      <c r="F49" s="19">
        <v>11</v>
      </c>
      <c r="G49" s="19">
        <v>11</v>
      </c>
      <c r="H49" s="19">
        <v>2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0</v>
      </c>
      <c r="R49" s="19">
        <v>0</v>
      </c>
      <c r="S49" s="19">
        <v>0</v>
      </c>
      <c r="T49" s="19">
        <v>0</v>
      </c>
      <c r="U49" s="19">
        <v>0</v>
      </c>
      <c r="V49" s="19">
        <v>0</v>
      </c>
      <c r="W49" s="19">
        <v>0</v>
      </c>
      <c r="X49" s="19">
        <v>0</v>
      </c>
      <c r="Y49" s="19">
        <v>0</v>
      </c>
      <c r="Z49" s="19">
        <v>0</v>
      </c>
      <c r="AA49" s="19">
        <v>0</v>
      </c>
      <c r="AB49" s="19">
        <v>0</v>
      </c>
      <c r="AC49" s="19">
        <v>0</v>
      </c>
      <c r="AD49" s="19">
        <v>0</v>
      </c>
      <c r="AE49" s="19">
        <v>0</v>
      </c>
      <c r="AF49" s="19">
        <v>0</v>
      </c>
      <c r="AG49" s="19">
        <v>0</v>
      </c>
      <c r="AH49" s="19">
        <v>0</v>
      </c>
      <c r="AI49" s="19">
        <v>0</v>
      </c>
    </row>
    <row r="50" spans="2:35" ht="20.100000000000001" customHeight="1" thickBot="1" x14ac:dyDescent="0.25">
      <c r="B50" s="4" t="s">
        <v>237</v>
      </c>
      <c r="C50" s="19">
        <v>55</v>
      </c>
      <c r="D50" s="19">
        <v>40</v>
      </c>
      <c r="E50" s="19">
        <v>75</v>
      </c>
      <c r="F50" s="19">
        <v>55</v>
      </c>
      <c r="G50" s="19">
        <v>40</v>
      </c>
      <c r="H50" s="19">
        <v>75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19">
        <v>0</v>
      </c>
      <c r="U50" s="19">
        <v>3</v>
      </c>
      <c r="V50" s="19">
        <v>3</v>
      </c>
      <c r="W50" s="19">
        <v>12</v>
      </c>
      <c r="X50" s="19">
        <v>3</v>
      </c>
      <c r="Y50" s="19">
        <v>3</v>
      </c>
      <c r="Z50" s="19">
        <v>12</v>
      </c>
      <c r="AA50" s="19">
        <v>0</v>
      </c>
      <c r="AB50" s="19">
        <v>0</v>
      </c>
      <c r="AC50" s="19">
        <v>0</v>
      </c>
      <c r="AD50" s="19">
        <v>0</v>
      </c>
      <c r="AE50" s="19">
        <v>0</v>
      </c>
      <c r="AF50" s="19">
        <v>0</v>
      </c>
      <c r="AG50" s="19">
        <v>0</v>
      </c>
      <c r="AH50" s="19">
        <v>0</v>
      </c>
      <c r="AI50" s="19">
        <v>0</v>
      </c>
    </row>
    <row r="51" spans="2:35" ht="20.100000000000001" customHeight="1" thickBot="1" x14ac:dyDescent="0.25">
      <c r="B51" s="4" t="s">
        <v>238</v>
      </c>
      <c r="C51" s="19">
        <v>9</v>
      </c>
      <c r="D51" s="19">
        <v>9</v>
      </c>
      <c r="E51" s="19">
        <v>4</v>
      </c>
      <c r="F51" s="19">
        <v>9</v>
      </c>
      <c r="G51" s="19">
        <v>9</v>
      </c>
      <c r="H51" s="19">
        <v>4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19">
        <v>0</v>
      </c>
      <c r="T51" s="19">
        <v>0</v>
      </c>
      <c r="U51" s="19">
        <v>3</v>
      </c>
      <c r="V51" s="19">
        <v>3</v>
      </c>
      <c r="W51" s="19">
        <v>0</v>
      </c>
      <c r="X51" s="19">
        <v>3</v>
      </c>
      <c r="Y51" s="19">
        <v>3</v>
      </c>
      <c r="Z51" s="19">
        <v>0</v>
      </c>
      <c r="AA51" s="19">
        <v>0</v>
      </c>
      <c r="AB51" s="19">
        <v>0</v>
      </c>
      <c r="AC51" s="19">
        <v>0</v>
      </c>
      <c r="AD51" s="19">
        <v>0</v>
      </c>
      <c r="AE51" s="19">
        <v>0</v>
      </c>
      <c r="AF51" s="19">
        <v>0</v>
      </c>
      <c r="AG51" s="19">
        <v>0</v>
      </c>
      <c r="AH51" s="19">
        <v>0</v>
      </c>
      <c r="AI51" s="19">
        <v>0</v>
      </c>
    </row>
    <row r="52" spans="2:35" ht="20.100000000000001" customHeight="1" thickBot="1" x14ac:dyDescent="0.25">
      <c r="B52" s="4" t="s">
        <v>239</v>
      </c>
      <c r="C52" s="19">
        <v>17</v>
      </c>
      <c r="D52" s="19">
        <v>19</v>
      </c>
      <c r="E52" s="19">
        <v>3</v>
      </c>
      <c r="F52" s="19">
        <v>17</v>
      </c>
      <c r="G52" s="19">
        <v>19</v>
      </c>
      <c r="H52" s="19">
        <v>3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0</v>
      </c>
      <c r="R52" s="19">
        <v>0</v>
      </c>
      <c r="S52" s="19">
        <v>0</v>
      </c>
      <c r="T52" s="19">
        <v>0</v>
      </c>
      <c r="U52" s="19">
        <v>0</v>
      </c>
      <c r="V52" s="19">
        <v>0</v>
      </c>
      <c r="W52" s="19">
        <v>0</v>
      </c>
      <c r="X52" s="19">
        <v>0</v>
      </c>
      <c r="Y52" s="19">
        <v>0</v>
      </c>
      <c r="Z52" s="19">
        <v>0</v>
      </c>
      <c r="AA52" s="19">
        <v>0</v>
      </c>
      <c r="AB52" s="19">
        <v>0</v>
      </c>
      <c r="AC52" s="19">
        <v>0</v>
      </c>
      <c r="AD52" s="19">
        <v>0</v>
      </c>
      <c r="AE52" s="19">
        <v>0</v>
      </c>
      <c r="AF52" s="19">
        <v>0</v>
      </c>
      <c r="AG52" s="19">
        <v>0</v>
      </c>
      <c r="AH52" s="19">
        <v>0</v>
      </c>
      <c r="AI52" s="19">
        <v>0</v>
      </c>
    </row>
    <row r="53" spans="2:35" ht="20.100000000000001" customHeight="1" thickBot="1" x14ac:dyDescent="0.25">
      <c r="B53" s="4" t="s">
        <v>240</v>
      </c>
      <c r="C53" s="19">
        <v>17</v>
      </c>
      <c r="D53" s="19">
        <v>16</v>
      </c>
      <c r="E53" s="19">
        <v>5</v>
      </c>
      <c r="F53" s="19">
        <v>17</v>
      </c>
      <c r="G53" s="19">
        <v>16</v>
      </c>
      <c r="H53" s="19">
        <v>4</v>
      </c>
      <c r="I53" s="19">
        <v>0</v>
      </c>
      <c r="J53" s="19">
        <v>0</v>
      </c>
      <c r="K53" s="19">
        <v>1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>
        <v>0</v>
      </c>
      <c r="T53" s="19">
        <v>0</v>
      </c>
      <c r="U53" s="19">
        <v>2</v>
      </c>
      <c r="V53" s="19">
        <v>2</v>
      </c>
      <c r="W53" s="19">
        <v>1</v>
      </c>
      <c r="X53" s="19">
        <v>2</v>
      </c>
      <c r="Y53" s="19">
        <v>2</v>
      </c>
      <c r="Z53" s="19">
        <v>1</v>
      </c>
      <c r="AA53" s="19">
        <v>0</v>
      </c>
      <c r="AB53" s="19">
        <v>0</v>
      </c>
      <c r="AC53" s="19">
        <v>0</v>
      </c>
      <c r="AD53" s="19">
        <v>0</v>
      </c>
      <c r="AE53" s="19">
        <v>0</v>
      </c>
      <c r="AF53" s="19">
        <v>0</v>
      </c>
      <c r="AG53" s="19">
        <v>0</v>
      </c>
      <c r="AH53" s="19">
        <v>0</v>
      </c>
      <c r="AI53" s="19">
        <v>0</v>
      </c>
    </row>
    <row r="54" spans="2:35" ht="20.100000000000001" customHeight="1" thickBot="1" x14ac:dyDescent="0.25">
      <c r="B54" s="4" t="s">
        <v>241</v>
      </c>
      <c r="C54" s="19">
        <v>372</v>
      </c>
      <c r="D54" s="19">
        <v>376</v>
      </c>
      <c r="E54" s="19">
        <v>144</v>
      </c>
      <c r="F54" s="19">
        <v>372</v>
      </c>
      <c r="G54" s="19">
        <v>376</v>
      </c>
      <c r="H54" s="19">
        <v>142</v>
      </c>
      <c r="I54" s="19">
        <v>0</v>
      </c>
      <c r="J54" s="19">
        <v>0</v>
      </c>
      <c r="K54" s="19">
        <v>2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v>0</v>
      </c>
      <c r="S54" s="19">
        <v>0</v>
      </c>
      <c r="T54" s="19">
        <v>0</v>
      </c>
      <c r="U54" s="19">
        <v>65</v>
      </c>
      <c r="V54" s="19">
        <v>58</v>
      </c>
      <c r="W54" s="19">
        <v>23</v>
      </c>
      <c r="X54" s="19">
        <v>65</v>
      </c>
      <c r="Y54" s="19">
        <v>58</v>
      </c>
      <c r="Z54" s="19">
        <v>23</v>
      </c>
      <c r="AA54" s="19">
        <v>0</v>
      </c>
      <c r="AB54" s="19">
        <v>0</v>
      </c>
      <c r="AC54" s="19">
        <v>0</v>
      </c>
      <c r="AD54" s="19">
        <v>0</v>
      </c>
      <c r="AE54" s="19">
        <v>0</v>
      </c>
      <c r="AF54" s="19">
        <v>0</v>
      </c>
      <c r="AG54" s="19">
        <v>0</v>
      </c>
      <c r="AH54" s="19">
        <v>0</v>
      </c>
      <c r="AI54" s="19">
        <v>0</v>
      </c>
    </row>
    <row r="55" spans="2:35" ht="20.100000000000001" customHeight="1" thickBot="1" x14ac:dyDescent="0.25">
      <c r="B55" s="4" t="s">
        <v>242</v>
      </c>
      <c r="C55" s="19">
        <v>34</v>
      </c>
      <c r="D55" s="19">
        <v>37</v>
      </c>
      <c r="E55" s="19">
        <v>17</v>
      </c>
      <c r="F55" s="19">
        <v>34</v>
      </c>
      <c r="G55" s="19">
        <v>37</v>
      </c>
      <c r="H55" s="19">
        <v>17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3</v>
      </c>
      <c r="V55" s="19">
        <v>4</v>
      </c>
      <c r="W55" s="19">
        <v>1</v>
      </c>
      <c r="X55" s="19">
        <v>3</v>
      </c>
      <c r="Y55" s="19">
        <v>4</v>
      </c>
      <c r="Z55" s="19">
        <v>1</v>
      </c>
      <c r="AA55" s="19">
        <v>0</v>
      </c>
      <c r="AB55" s="19">
        <v>0</v>
      </c>
      <c r="AC55" s="19">
        <v>0</v>
      </c>
      <c r="AD55" s="19">
        <v>0</v>
      </c>
      <c r="AE55" s="19">
        <v>0</v>
      </c>
      <c r="AF55" s="19">
        <v>0</v>
      </c>
      <c r="AG55" s="19">
        <v>0</v>
      </c>
      <c r="AH55" s="19">
        <v>0</v>
      </c>
      <c r="AI55" s="19">
        <v>0</v>
      </c>
    </row>
    <row r="56" spans="2:35" ht="20.100000000000001" customHeight="1" thickBot="1" x14ac:dyDescent="0.25">
      <c r="B56" s="4" t="s">
        <v>243</v>
      </c>
      <c r="C56" s="19">
        <v>69</v>
      </c>
      <c r="D56" s="19">
        <v>71</v>
      </c>
      <c r="E56" s="19">
        <v>17</v>
      </c>
      <c r="F56" s="19">
        <v>69</v>
      </c>
      <c r="G56" s="19">
        <v>71</v>
      </c>
      <c r="H56" s="19">
        <v>17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>
        <v>0</v>
      </c>
      <c r="T56" s="19">
        <v>0</v>
      </c>
      <c r="U56" s="19">
        <v>12</v>
      </c>
      <c r="V56" s="19">
        <v>11</v>
      </c>
      <c r="W56" s="19">
        <v>2</v>
      </c>
      <c r="X56" s="19">
        <v>12</v>
      </c>
      <c r="Y56" s="19">
        <v>11</v>
      </c>
      <c r="Z56" s="19">
        <v>2</v>
      </c>
      <c r="AA56" s="19">
        <v>0</v>
      </c>
      <c r="AB56" s="19">
        <v>0</v>
      </c>
      <c r="AC56" s="19">
        <v>0</v>
      </c>
      <c r="AD56" s="19">
        <v>0</v>
      </c>
      <c r="AE56" s="19">
        <v>0</v>
      </c>
      <c r="AF56" s="19">
        <v>0</v>
      </c>
      <c r="AG56" s="19">
        <v>0</v>
      </c>
      <c r="AH56" s="19">
        <v>0</v>
      </c>
      <c r="AI56" s="19">
        <v>0</v>
      </c>
    </row>
    <row r="57" spans="2:35" ht="20.100000000000001" customHeight="1" thickBot="1" x14ac:dyDescent="0.25">
      <c r="B57" s="4" t="s">
        <v>244</v>
      </c>
      <c r="C57" s="19">
        <v>3</v>
      </c>
      <c r="D57" s="19">
        <v>7</v>
      </c>
      <c r="E57" s="19">
        <v>0</v>
      </c>
      <c r="F57" s="19">
        <v>3</v>
      </c>
      <c r="G57" s="19">
        <v>7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19">
        <v>1</v>
      </c>
      <c r="V57" s="19">
        <v>1</v>
      </c>
      <c r="W57" s="19">
        <v>0</v>
      </c>
      <c r="X57" s="19">
        <v>1</v>
      </c>
      <c r="Y57" s="19">
        <v>1</v>
      </c>
      <c r="Z57" s="19">
        <v>0</v>
      </c>
      <c r="AA57" s="19">
        <v>0</v>
      </c>
      <c r="AB57" s="19">
        <v>0</v>
      </c>
      <c r="AC57" s="19">
        <v>0</v>
      </c>
      <c r="AD57" s="19">
        <v>0</v>
      </c>
      <c r="AE57" s="19">
        <v>0</v>
      </c>
      <c r="AF57" s="19">
        <v>0</v>
      </c>
      <c r="AG57" s="19">
        <v>0</v>
      </c>
      <c r="AH57" s="19">
        <v>0</v>
      </c>
      <c r="AI57" s="19">
        <v>0</v>
      </c>
    </row>
    <row r="58" spans="2:35" ht="20.100000000000001" customHeight="1" thickBot="1" x14ac:dyDescent="0.25">
      <c r="B58" s="4" t="s">
        <v>270</v>
      </c>
      <c r="C58" s="19">
        <v>18</v>
      </c>
      <c r="D58" s="19">
        <v>19</v>
      </c>
      <c r="E58" s="19">
        <v>6</v>
      </c>
      <c r="F58" s="19">
        <v>18</v>
      </c>
      <c r="G58" s="19">
        <v>19</v>
      </c>
      <c r="H58" s="19">
        <v>0</v>
      </c>
      <c r="I58" s="19">
        <v>0</v>
      </c>
      <c r="J58" s="19">
        <v>0</v>
      </c>
      <c r="K58" s="19">
        <v>6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  <c r="S58" s="19">
        <v>0</v>
      </c>
      <c r="T58" s="19">
        <v>0</v>
      </c>
      <c r="U58" s="19">
        <v>8</v>
      </c>
      <c r="V58" s="19">
        <v>7</v>
      </c>
      <c r="W58" s="19">
        <v>1</v>
      </c>
      <c r="X58" s="19">
        <v>8</v>
      </c>
      <c r="Y58" s="19">
        <v>7</v>
      </c>
      <c r="Z58" s="19">
        <v>1</v>
      </c>
      <c r="AA58" s="19">
        <v>0</v>
      </c>
      <c r="AB58" s="19">
        <v>0</v>
      </c>
      <c r="AC58" s="19">
        <v>0</v>
      </c>
      <c r="AD58" s="19">
        <v>0</v>
      </c>
      <c r="AE58" s="19">
        <v>0</v>
      </c>
      <c r="AF58" s="19">
        <v>0</v>
      </c>
      <c r="AG58" s="19">
        <v>0</v>
      </c>
      <c r="AH58" s="19">
        <v>0</v>
      </c>
      <c r="AI58" s="19">
        <v>0</v>
      </c>
    </row>
    <row r="59" spans="2:35" ht="20.100000000000001" customHeight="1" thickBot="1" x14ac:dyDescent="0.25">
      <c r="B59" s="4" t="s">
        <v>246</v>
      </c>
      <c r="C59" s="19">
        <v>47</v>
      </c>
      <c r="D59" s="19">
        <v>41</v>
      </c>
      <c r="E59" s="19">
        <v>33</v>
      </c>
      <c r="F59" s="19">
        <v>47</v>
      </c>
      <c r="G59" s="19">
        <v>41</v>
      </c>
      <c r="H59" s="19">
        <v>33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  <c r="S59" s="19">
        <v>0</v>
      </c>
      <c r="T59" s="19">
        <v>0</v>
      </c>
      <c r="U59" s="19">
        <v>9</v>
      </c>
      <c r="V59" s="19">
        <v>10</v>
      </c>
      <c r="W59" s="19">
        <v>4</v>
      </c>
      <c r="X59" s="19">
        <v>9</v>
      </c>
      <c r="Y59" s="19">
        <v>10</v>
      </c>
      <c r="Z59" s="19">
        <v>4</v>
      </c>
      <c r="AA59" s="19">
        <v>0</v>
      </c>
      <c r="AB59" s="19">
        <v>0</v>
      </c>
      <c r="AC59" s="19">
        <v>0</v>
      </c>
      <c r="AD59" s="19">
        <v>0</v>
      </c>
      <c r="AE59" s="19">
        <v>0</v>
      </c>
      <c r="AF59" s="19">
        <v>0</v>
      </c>
      <c r="AG59" s="19">
        <v>0</v>
      </c>
      <c r="AH59" s="19">
        <v>0</v>
      </c>
      <c r="AI59" s="19">
        <v>0</v>
      </c>
    </row>
    <row r="60" spans="2:35" ht="20.100000000000001" customHeight="1" thickBot="1" x14ac:dyDescent="0.25">
      <c r="B60" s="4" t="s">
        <v>247</v>
      </c>
      <c r="C60" s="19">
        <v>52</v>
      </c>
      <c r="D60" s="19">
        <v>48</v>
      </c>
      <c r="E60" s="19">
        <v>30</v>
      </c>
      <c r="F60" s="19">
        <v>52</v>
      </c>
      <c r="G60" s="19">
        <v>48</v>
      </c>
      <c r="H60" s="19">
        <v>30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19">
        <v>0</v>
      </c>
      <c r="S60" s="19">
        <v>0</v>
      </c>
      <c r="T60" s="19">
        <v>0</v>
      </c>
      <c r="U60" s="19">
        <v>3</v>
      </c>
      <c r="V60" s="19">
        <v>3</v>
      </c>
      <c r="W60" s="19">
        <v>1</v>
      </c>
      <c r="X60" s="19">
        <v>3</v>
      </c>
      <c r="Y60" s="19">
        <v>3</v>
      </c>
      <c r="Z60" s="19">
        <v>1</v>
      </c>
      <c r="AA60" s="19">
        <v>0</v>
      </c>
      <c r="AB60" s="19">
        <v>0</v>
      </c>
      <c r="AC60" s="19">
        <v>0</v>
      </c>
      <c r="AD60" s="19">
        <v>0</v>
      </c>
      <c r="AE60" s="19">
        <v>0</v>
      </c>
      <c r="AF60" s="19">
        <v>0</v>
      </c>
      <c r="AG60" s="19">
        <v>0</v>
      </c>
      <c r="AH60" s="19">
        <v>0</v>
      </c>
      <c r="AI60" s="19">
        <v>0</v>
      </c>
    </row>
    <row r="61" spans="2:35" ht="20.100000000000001" customHeight="1" thickBot="1" x14ac:dyDescent="0.25">
      <c r="B61" s="7" t="s">
        <v>22</v>
      </c>
      <c r="C61" s="9">
        <f>SUM(C11:C60)</f>
        <v>2583</v>
      </c>
      <c r="D61" s="9">
        <f t="shared" ref="D61:AI61" si="0">SUM(D11:D60)</f>
        <v>2592</v>
      </c>
      <c r="E61" s="9">
        <f t="shared" si="0"/>
        <v>951</v>
      </c>
      <c r="F61" s="9">
        <f t="shared" si="0"/>
        <v>2578</v>
      </c>
      <c r="G61" s="9">
        <f t="shared" si="0"/>
        <v>2590</v>
      </c>
      <c r="H61" s="9">
        <f t="shared" si="0"/>
        <v>936</v>
      </c>
      <c r="I61" s="9">
        <f t="shared" si="0"/>
        <v>2</v>
      </c>
      <c r="J61" s="9">
        <f t="shared" si="0"/>
        <v>1</v>
      </c>
      <c r="K61" s="9">
        <f t="shared" si="0"/>
        <v>12</v>
      </c>
      <c r="L61" s="9">
        <f t="shared" si="0"/>
        <v>0</v>
      </c>
      <c r="M61" s="9">
        <f t="shared" si="0"/>
        <v>0</v>
      </c>
      <c r="N61" s="9">
        <f t="shared" si="0"/>
        <v>0</v>
      </c>
      <c r="O61" s="9">
        <f t="shared" si="0"/>
        <v>3</v>
      </c>
      <c r="P61" s="9">
        <f t="shared" si="0"/>
        <v>1</v>
      </c>
      <c r="Q61" s="9">
        <f t="shared" si="0"/>
        <v>3</v>
      </c>
      <c r="R61" s="9">
        <f t="shared" si="0"/>
        <v>0</v>
      </c>
      <c r="S61" s="9">
        <f t="shared" si="0"/>
        <v>0</v>
      </c>
      <c r="T61" s="9">
        <f t="shared" si="0"/>
        <v>0</v>
      </c>
      <c r="U61" s="9">
        <f t="shared" si="0"/>
        <v>488</v>
      </c>
      <c r="V61" s="9">
        <f t="shared" si="0"/>
        <v>478</v>
      </c>
      <c r="W61" s="9">
        <f t="shared" si="0"/>
        <v>175</v>
      </c>
      <c r="X61" s="9">
        <f t="shared" si="0"/>
        <v>488</v>
      </c>
      <c r="Y61" s="9">
        <f t="shared" si="0"/>
        <v>478</v>
      </c>
      <c r="Z61" s="9">
        <f t="shared" si="0"/>
        <v>174</v>
      </c>
      <c r="AA61" s="9">
        <f t="shared" si="0"/>
        <v>0</v>
      </c>
      <c r="AB61" s="9">
        <f t="shared" si="0"/>
        <v>0</v>
      </c>
      <c r="AC61" s="9">
        <f t="shared" si="0"/>
        <v>0</v>
      </c>
      <c r="AD61" s="9">
        <f t="shared" si="0"/>
        <v>0</v>
      </c>
      <c r="AE61" s="9">
        <f t="shared" si="0"/>
        <v>0</v>
      </c>
      <c r="AF61" s="9">
        <f t="shared" si="0"/>
        <v>1</v>
      </c>
      <c r="AG61" s="9">
        <f t="shared" si="0"/>
        <v>0</v>
      </c>
      <c r="AH61" s="9">
        <f t="shared" si="0"/>
        <v>0</v>
      </c>
      <c r="AI61" s="9">
        <f t="shared" si="0"/>
        <v>0</v>
      </c>
    </row>
    <row r="62" spans="2:35" x14ac:dyDescent="0.2">
      <c r="C62" s="49"/>
    </row>
  </sheetData>
  <mergeCells count="12">
    <mergeCell ref="AG9:AI9"/>
    <mergeCell ref="C9:E9"/>
    <mergeCell ref="F9:H9"/>
    <mergeCell ref="I9:K9"/>
    <mergeCell ref="L9:N9"/>
    <mergeCell ref="O9:Q9"/>
    <mergeCell ref="R9:T9"/>
    <mergeCell ref="B9:B10"/>
    <mergeCell ref="U9:W9"/>
    <mergeCell ref="X9:Z9"/>
    <mergeCell ref="AA9:AC9"/>
    <mergeCell ref="AD9:AF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9:W64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12.5" bestFit="1" customWidth="1"/>
    <col min="4" max="4" width="9.125" bestFit="1" customWidth="1"/>
    <col min="5" max="5" width="10.625" bestFit="1" customWidth="1"/>
    <col min="6" max="6" width="11.625" bestFit="1" customWidth="1"/>
    <col min="7" max="7" width="12.5" bestFit="1" customWidth="1"/>
    <col min="8" max="8" width="9.125" bestFit="1" customWidth="1"/>
    <col min="9" max="9" width="10.625" bestFit="1" customWidth="1"/>
    <col min="10" max="10" width="11.625" bestFit="1" customWidth="1"/>
    <col min="11" max="11" width="12.5" bestFit="1" customWidth="1"/>
    <col min="12" max="12" width="9.125" bestFit="1" customWidth="1"/>
    <col min="13" max="13" width="10.625" bestFit="1" customWidth="1"/>
    <col min="14" max="14" width="11.625" bestFit="1" customWidth="1"/>
    <col min="15" max="15" width="12.5" bestFit="1" customWidth="1"/>
    <col min="16" max="16" width="9.125" bestFit="1" customWidth="1"/>
    <col min="17" max="17" width="10.625" bestFit="1" customWidth="1"/>
    <col min="18" max="18" width="11.625" bestFit="1" customWidth="1"/>
    <col min="19" max="19" width="17.875" bestFit="1" customWidth="1"/>
    <col min="20" max="20" width="12.75" bestFit="1" customWidth="1"/>
    <col min="21" max="21" width="8.5" bestFit="1" customWidth="1"/>
    <col min="22" max="22" width="12.125" bestFit="1" customWidth="1"/>
    <col min="23" max="23" width="17" bestFit="1" customWidth="1"/>
  </cols>
  <sheetData>
    <row r="9" spans="2:23" ht="44.25" customHeight="1" thickBot="1" x14ac:dyDescent="0.25">
      <c r="B9" s="10"/>
      <c r="C9" s="76" t="s">
        <v>257</v>
      </c>
      <c r="D9" s="69"/>
      <c r="E9" s="69"/>
      <c r="F9" s="77"/>
      <c r="G9" s="76" t="s">
        <v>258</v>
      </c>
      <c r="H9" s="69"/>
      <c r="I9" s="69"/>
      <c r="J9" s="83"/>
      <c r="K9" s="76" t="s">
        <v>259</v>
      </c>
      <c r="L9" s="69"/>
      <c r="M9" s="69"/>
      <c r="N9" s="83"/>
      <c r="O9" s="76" t="s">
        <v>260</v>
      </c>
      <c r="P9" s="69"/>
      <c r="Q9" s="69"/>
      <c r="R9" s="83"/>
      <c r="S9" s="76" t="s">
        <v>261</v>
      </c>
      <c r="T9" s="69"/>
      <c r="U9" s="69"/>
      <c r="V9" s="69"/>
      <c r="W9" s="69"/>
    </row>
    <row r="10" spans="2:23" ht="28.5" customHeight="1" thickBot="1" x14ac:dyDescent="0.25">
      <c r="B10" s="10"/>
      <c r="C10" s="79" t="s">
        <v>271</v>
      </c>
      <c r="D10" s="81" t="s">
        <v>100</v>
      </c>
      <c r="E10" s="81"/>
      <c r="F10" s="79" t="s">
        <v>103</v>
      </c>
      <c r="G10" s="79" t="s">
        <v>271</v>
      </c>
      <c r="H10" s="81" t="s">
        <v>100</v>
      </c>
      <c r="I10" s="81"/>
      <c r="J10" s="79" t="s">
        <v>103</v>
      </c>
      <c r="K10" s="79" t="s">
        <v>271</v>
      </c>
      <c r="L10" s="81" t="s">
        <v>100</v>
      </c>
      <c r="M10" s="81"/>
      <c r="N10" s="79" t="s">
        <v>103</v>
      </c>
      <c r="O10" s="79" t="s">
        <v>271</v>
      </c>
      <c r="P10" s="81" t="s">
        <v>100</v>
      </c>
      <c r="Q10" s="81"/>
      <c r="R10" s="79" t="s">
        <v>103</v>
      </c>
      <c r="S10" s="79" t="s">
        <v>271</v>
      </c>
      <c r="T10" s="81" t="s">
        <v>101</v>
      </c>
      <c r="U10" s="81"/>
      <c r="V10" s="82" t="s">
        <v>102</v>
      </c>
      <c r="W10" s="79" t="s">
        <v>103</v>
      </c>
    </row>
    <row r="11" spans="2:23" ht="28.5" customHeight="1" thickBot="1" x14ac:dyDescent="0.25">
      <c r="B11" s="10"/>
      <c r="C11" s="80"/>
      <c r="D11" s="44" t="s">
        <v>104</v>
      </c>
      <c r="E11" s="44" t="s">
        <v>105</v>
      </c>
      <c r="F11" s="80"/>
      <c r="G11" s="80"/>
      <c r="H11" s="44" t="s">
        <v>104</v>
      </c>
      <c r="I11" s="44" t="s">
        <v>105</v>
      </c>
      <c r="J11" s="80"/>
      <c r="K11" s="80"/>
      <c r="L11" s="44" t="s">
        <v>104</v>
      </c>
      <c r="M11" s="44" t="s">
        <v>105</v>
      </c>
      <c r="N11" s="80"/>
      <c r="O11" s="80"/>
      <c r="P11" s="44" t="s">
        <v>104</v>
      </c>
      <c r="Q11" s="44" t="s">
        <v>105</v>
      </c>
      <c r="R11" s="80"/>
      <c r="S11" s="80"/>
      <c r="T11" s="44" t="s">
        <v>106</v>
      </c>
      <c r="U11" s="44" t="s">
        <v>107</v>
      </c>
      <c r="V11" s="72"/>
      <c r="W11" s="80"/>
    </row>
    <row r="12" spans="2:23" ht="20.100000000000001" customHeight="1" thickBot="1" x14ac:dyDescent="0.25">
      <c r="B12" s="3" t="s">
        <v>198</v>
      </c>
      <c r="C12" s="18">
        <v>21</v>
      </c>
      <c r="D12" s="18">
        <v>0</v>
      </c>
      <c r="E12" s="18">
        <v>3</v>
      </c>
      <c r="F12" s="18">
        <v>24</v>
      </c>
      <c r="G12" s="18">
        <v>12</v>
      </c>
      <c r="H12" s="18">
        <v>0</v>
      </c>
      <c r="I12" s="18">
        <v>3</v>
      </c>
      <c r="J12" s="18">
        <v>15</v>
      </c>
      <c r="K12" s="18">
        <v>9</v>
      </c>
      <c r="L12" s="18">
        <v>0</v>
      </c>
      <c r="M12" s="18">
        <v>0</v>
      </c>
      <c r="N12" s="18">
        <v>9</v>
      </c>
      <c r="O12" s="18">
        <v>0</v>
      </c>
      <c r="P12" s="18">
        <v>0</v>
      </c>
      <c r="Q12" s="18">
        <v>0</v>
      </c>
      <c r="R12" s="18">
        <v>0</v>
      </c>
      <c r="S12" s="18">
        <v>40</v>
      </c>
      <c r="T12" s="18">
        <v>0</v>
      </c>
      <c r="U12" s="18">
        <v>7</v>
      </c>
      <c r="V12" s="18">
        <v>0</v>
      </c>
      <c r="W12" s="18">
        <v>47</v>
      </c>
    </row>
    <row r="13" spans="2:23" ht="20.100000000000001" customHeight="1" thickBot="1" x14ac:dyDescent="0.25">
      <c r="B13" s="4" t="s">
        <v>199</v>
      </c>
      <c r="C13" s="19">
        <v>66</v>
      </c>
      <c r="D13" s="19">
        <v>1</v>
      </c>
      <c r="E13" s="19">
        <v>6</v>
      </c>
      <c r="F13" s="19">
        <v>73</v>
      </c>
      <c r="G13" s="19">
        <v>33</v>
      </c>
      <c r="H13" s="19">
        <v>0</v>
      </c>
      <c r="I13" s="19">
        <v>2</v>
      </c>
      <c r="J13" s="19">
        <v>35</v>
      </c>
      <c r="K13" s="19">
        <v>33</v>
      </c>
      <c r="L13" s="19">
        <v>1</v>
      </c>
      <c r="M13" s="19">
        <v>4</v>
      </c>
      <c r="N13" s="19">
        <v>38</v>
      </c>
      <c r="O13" s="19">
        <v>0</v>
      </c>
      <c r="P13" s="19">
        <v>0</v>
      </c>
      <c r="Q13" s="19">
        <v>0</v>
      </c>
      <c r="R13" s="19">
        <v>0</v>
      </c>
      <c r="S13" s="19">
        <v>122</v>
      </c>
      <c r="T13" s="19">
        <v>20</v>
      </c>
      <c r="U13" s="19">
        <v>12</v>
      </c>
      <c r="V13" s="19">
        <v>22</v>
      </c>
      <c r="W13" s="19">
        <v>176</v>
      </c>
    </row>
    <row r="14" spans="2:23" ht="20.100000000000001" customHeight="1" thickBot="1" x14ac:dyDescent="0.25">
      <c r="B14" s="4" t="s">
        <v>200</v>
      </c>
      <c r="C14" s="19">
        <v>44</v>
      </c>
      <c r="D14" s="19">
        <v>2</v>
      </c>
      <c r="E14" s="19">
        <v>1</v>
      </c>
      <c r="F14" s="19">
        <v>47</v>
      </c>
      <c r="G14" s="19">
        <v>33</v>
      </c>
      <c r="H14" s="19">
        <v>2</v>
      </c>
      <c r="I14" s="19">
        <v>1</v>
      </c>
      <c r="J14" s="19">
        <v>36</v>
      </c>
      <c r="K14" s="19">
        <v>9</v>
      </c>
      <c r="L14" s="19">
        <v>0</v>
      </c>
      <c r="M14" s="19">
        <v>0</v>
      </c>
      <c r="N14" s="19">
        <v>9</v>
      </c>
      <c r="O14" s="19">
        <v>2</v>
      </c>
      <c r="P14" s="19">
        <v>0</v>
      </c>
      <c r="Q14" s="19">
        <v>0</v>
      </c>
      <c r="R14" s="19">
        <v>2</v>
      </c>
      <c r="S14" s="19">
        <v>63</v>
      </c>
      <c r="T14" s="19">
        <v>3</v>
      </c>
      <c r="U14" s="19">
        <v>5</v>
      </c>
      <c r="V14" s="19">
        <v>1</v>
      </c>
      <c r="W14" s="19">
        <v>72</v>
      </c>
    </row>
    <row r="15" spans="2:23" ht="20.100000000000001" customHeight="1" thickBot="1" x14ac:dyDescent="0.25">
      <c r="B15" s="4" t="s">
        <v>201</v>
      </c>
      <c r="C15" s="19">
        <v>80</v>
      </c>
      <c r="D15" s="19">
        <v>0</v>
      </c>
      <c r="E15" s="19">
        <v>3</v>
      </c>
      <c r="F15" s="19">
        <v>83</v>
      </c>
      <c r="G15" s="19">
        <v>61</v>
      </c>
      <c r="H15" s="19">
        <v>0</v>
      </c>
      <c r="I15" s="19">
        <v>0</v>
      </c>
      <c r="J15" s="19">
        <v>61</v>
      </c>
      <c r="K15" s="19">
        <v>19</v>
      </c>
      <c r="L15" s="19">
        <v>0</v>
      </c>
      <c r="M15" s="19">
        <v>3</v>
      </c>
      <c r="N15" s="19">
        <v>22</v>
      </c>
      <c r="O15" s="19">
        <v>0</v>
      </c>
      <c r="P15" s="19">
        <v>0</v>
      </c>
      <c r="Q15" s="19">
        <v>0</v>
      </c>
      <c r="R15" s="19">
        <v>0</v>
      </c>
      <c r="S15" s="19">
        <v>48</v>
      </c>
      <c r="T15" s="19">
        <v>10</v>
      </c>
      <c r="U15" s="19">
        <v>10</v>
      </c>
      <c r="V15" s="19">
        <v>20</v>
      </c>
      <c r="W15" s="19">
        <v>88</v>
      </c>
    </row>
    <row r="16" spans="2:23" ht="20.100000000000001" customHeight="1" thickBot="1" x14ac:dyDescent="0.25">
      <c r="B16" s="4" t="s">
        <v>202</v>
      </c>
      <c r="C16" s="19">
        <v>30</v>
      </c>
      <c r="D16" s="19">
        <v>1</v>
      </c>
      <c r="E16" s="19">
        <v>0</v>
      </c>
      <c r="F16" s="19">
        <v>31</v>
      </c>
      <c r="G16" s="19">
        <v>22</v>
      </c>
      <c r="H16" s="19">
        <v>0</v>
      </c>
      <c r="I16" s="19">
        <v>0</v>
      </c>
      <c r="J16" s="19">
        <v>22</v>
      </c>
      <c r="K16" s="19">
        <v>8</v>
      </c>
      <c r="L16" s="19">
        <v>1</v>
      </c>
      <c r="M16" s="19">
        <v>0</v>
      </c>
      <c r="N16" s="19">
        <v>9</v>
      </c>
      <c r="O16" s="19">
        <v>0</v>
      </c>
      <c r="P16" s="19">
        <v>0</v>
      </c>
      <c r="Q16" s="19">
        <v>0</v>
      </c>
      <c r="R16" s="19">
        <v>0</v>
      </c>
      <c r="S16" s="19">
        <v>38</v>
      </c>
      <c r="T16" s="19">
        <v>14</v>
      </c>
      <c r="U16" s="19">
        <v>0</v>
      </c>
      <c r="V16" s="19">
        <v>8</v>
      </c>
      <c r="W16" s="19">
        <v>60</v>
      </c>
    </row>
    <row r="17" spans="2:23" ht="20.100000000000001" customHeight="1" thickBot="1" x14ac:dyDescent="0.25">
      <c r="B17" s="4" t="s">
        <v>203</v>
      </c>
      <c r="C17" s="19">
        <v>21</v>
      </c>
      <c r="D17" s="19">
        <v>3</v>
      </c>
      <c r="E17" s="19">
        <v>0</v>
      </c>
      <c r="F17" s="19">
        <v>24</v>
      </c>
      <c r="G17" s="19">
        <v>3</v>
      </c>
      <c r="H17" s="19">
        <v>0</v>
      </c>
      <c r="I17" s="19">
        <v>0</v>
      </c>
      <c r="J17" s="19">
        <v>3</v>
      </c>
      <c r="K17" s="19">
        <v>18</v>
      </c>
      <c r="L17" s="19">
        <v>3</v>
      </c>
      <c r="M17" s="19">
        <v>0</v>
      </c>
      <c r="N17" s="19">
        <v>21</v>
      </c>
      <c r="O17" s="19">
        <v>0</v>
      </c>
      <c r="P17" s="19">
        <v>0</v>
      </c>
      <c r="Q17" s="19">
        <v>0</v>
      </c>
      <c r="R17" s="19">
        <v>0</v>
      </c>
      <c r="S17" s="19">
        <v>64</v>
      </c>
      <c r="T17" s="19">
        <v>5</v>
      </c>
      <c r="U17" s="19">
        <v>9</v>
      </c>
      <c r="V17" s="19">
        <v>3</v>
      </c>
      <c r="W17" s="19">
        <v>81</v>
      </c>
    </row>
    <row r="18" spans="2:23" ht="20.100000000000001" customHeight="1" thickBot="1" x14ac:dyDescent="0.25">
      <c r="B18" s="4" t="s">
        <v>204</v>
      </c>
      <c r="C18" s="19">
        <v>96</v>
      </c>
      <c r="D18" s="19">
        <v>4</v>
      </c>
      <c r="E18" s="19">
        <v>7</v>
      </c>
      <c r="F18" s="19">
        <v>107</v>
      </c>
      <c r="G18" s="19">
        <v>35</v>
      </c>
      <c r="H18" s="19">
        <v>1</v>
      </c>
      <c r="I18" s="19">
        <v>1</v>
      </c>
      <c r="J18" s="19">
        <v>37</v>
      </c>
      <c r="K18" s="19">
        <v>61</v>
      </c>
      <c r="L18" s="19">
        <v>3</v>
      </c>
      <c r="M18" s="19">
        <v>6</v>
      </c>
      <c r="N18" s="19">
        <v>70</v>
      </c>
      <c r="O18" s="19">
        <v>0</v>
      </c>
      <c r="P18" s="19">
        <v>0</v>
      </c>
      <c r="Q18" s="19">
        <v>0</v>
      </c>
      <c r="R18" s="19">
        <v>0</v>
      </c>
      <c r="S18" s="19">
        <v>117</v>
      </c>
      <c r="T18" s="19">
        <v>25</v>
      </c>
      <c r="U18" s="19">
        <v>39</v>
      </c>
      <c r="V18" s="19">
        <v>10</v>
      </c>
      <c r="W18" s="19">
        <v>191</v>
      </c>
    </row>
    <row r="19" spans="2:23" ht="20.100000000000001" customHeight="1" thickBot="1" x14ac:dyDescent="0.25">
      <c r="B19" s="4" t="s">
        <v>205</v>
      </c>
      <c r="C19" s="19">
        <v>119</v>
      </c>
      <c r="D19" s="19">
        <v>1</v>
      </c>
      <c r="E19" s="19">
        <v>5</v>
      </c>
      <c r="F19" s="19">
        <v>125</v>
      </c>
      <c r="G19" s="19">
        <v>24</v>
      </c>
      <c r="H19" s="19">
        <v>0</v>
      </c>
      <c r="I19" s="19">
        <v>1</v>
      </c>
      <c r="J19" s="19">
        <v>25</v>
      </c>
      <c r="K19" s="19">
        <v>95</v>
      </c>
      <c r="L19" s="19">
        <v>1</v>
      </c>
      <c r="M19" s="19">
        <v>4</v>
      </c>
      <c r="N19" s="19">
        <v>100</v>
      </c>
      <c r="O19" s="19">
        <v>0</v>
      </c>
      <c r="P19" s="19">
        <v>0</v>
      </c>
      <c r="Q19" s="19">
        <v>0</v>
      </c>
      <c r="R19" s="19">
        <v>0</v>
      </c>
      <c r="S19" s="19">
        <v>94</v>
      </c>
      <c r="T19" s="19">
        <v>8</v>
      </c>
      <c r="U19" s="19">
        <v>9</v>
      </c>
      <c r="V19" s="19">
        <v>1</v>
      </c>
      <c r="W19" s="19">
        <v>112</v>
      </c>
    </row>
    <row r="20" spans="2:23" ht="20.100000000000001" customHeight="1" thickBot="1" x14ac:dyDescent="0.25">
      <c r="B20" s="4" t="s">
        <v>206</v>
      </c>
      <c r="C20" s="19">
        <v>2</v>
      </c>
      <c r="D20" s="19">
        <v>0</v>
      </c>
      <c r="E20" s="19">
        <v>0</v>
      </c>
      <c r="F20" s="19">
        <v>2</v>
      </c>
      <c r="G20" s="19">
        <v>0</v>
      </c>
      <c r="H20" s="19">
        <v>0</v>
      </c>
      <c r="I20" s="19">
        <v>0</v>
      </c>
      <c r="J20" s="19">
        <v>0</v>
      </c>
      <c r="K20" s="19">
        <v>2</v>
      </c>
      <c r="L20" s="19">
        <v>0</v>
      </c>
      <c r="M20" s="19">
        <v>0</v>
      </c>
      <c r="N20" s="19">
        <v>2</v>
      </c>
      <c r="O20" s="19">
        <v>0</v>
      </c>
      <c r="P20" s="19">
        <v>0</v>
      </c>
      <c r="Q20" s="19">
        <v>0</v>
      </c>
      <c r="R20" s="19">
        <v>0</v>
      </c>
      <c r="S20" s="19">
        <v>10</v>
      </c>
      <c r="T20" s="19">
        <v>1</v>
      </c>
      <c r="U20" s="19">
        <v>0</v>
      </c>
      <c r="V20" s="19">
        <v>1</v>
      </c>
      <c r="W20" s="19">
        <v>12</v>
      </c>
    </row>
    <row r="21" spans="2:23" ht="20.100000000000001" customHeight="1" thickBot="1" x14ac:dyDescent="0.25">
      <c r="B21" s="4" t="s">
        <v>207</v>
      </c>
      <c r="C21" s="19">
        <v>1</v>
      </c>
      <c r="D21" s="19">
        <v>0</v>
      </c>
      <c r="E21" s="19">
        <v>0</v>
      </c>
      <c r="F21" s="19">
        <v>1</v>
      </c>
      <c r="G21" s="19">
        <v>1</v>
      </c>
      <c r="H21" s="19">
        <v>0</v>
      </c>
      <c r="I21" s="19">
        <v>0</v>
      </c>
      <c r="J21" s="19">
        <v>1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</row>
    <row r="22" spans="2:23" ht="20.100000000000001" customHeight="1" thickBot="1" x14ac:dyDescent="0.25">
      <c r="B22" s="4" t="s">
        <v>208</v>
      </c>
      <c r="C22" s="19">
        <v>38</v>
      </c>
      <c r="D22" s="19">
        <v>5</v>
      </c>
      <c r="E22" s="19">
        <v>1</v>
      </c>
      <c r="F22" s="19">
        <v>44</v>
      </c>
      <c r="G22" s="19">
        <v>18</v>
      </c>
      <c r="H22" s="19">
        <v>1</v>
      </c>
      <c r="I22" s="19">
        <v>0</v>
      </c>
      <c r="J22" s="19">
        <v>19</v>
      </c>
      <c r="K22" s="19">
        <v>20</v>
      </c>
      <c r="L22" s="19">
        <v>4</v>
      </c>
      <c r="M22" s="19">
        <v>1</v>
      </c>
      <c r="N22" s="19">
        <v>25</v>
      </c>
      <c r="O22" s="19">
        <v>0</v>
      </c>
      <c r="P22" s="19">
        <v>0</v>
      </c>
      <c r="Q22" s="19">
        <v>0</v>
      </c>
      <c r="R22" s="19">
        <v>0</v>
      </c>
      <c r="S22" s="19">
        <v>58</v>
      </c>
      <c r="T22" s="19">
        <v>9</v>
      </c>
      <c r="U22" s="19">
        <v>0</v>
      </c>
      <c r="V22" s="19">
        <v>3</v>
      </c>
      <c r="W22" s="19">
        <v>70</v>
      </c>
    </row>
    <row r="23" spans="2:23" ht="20.100000000000001" customHeight="1" thickBot="1" x14ac:dyDescent="0.25">
      <c r="B23" s="4" t="s">
        <v>209</v>
      </c>
      <c r="C23" s="19">
        <v>34</v>
      </c>
      <c r="D23" s="19">
        <v>0</v>
      </c>
      <c r="E23" s="19">
        <v>0</v>
      </c>
      <c r="F23" s="19">
        <v>34</v>
      </c>
      <c r="G23" s="19">
        <v>24</v>
      </c>
      <c r="H23" s="19">
        <v>0</v>
      </c>
      <c r="I23" s="19">
        <v>0</v>
      </c>
      <c r="J23" s="19">
        <v>24</v>
      </c>
      <c r="K23" s="19">
        <v>10</v>
      </c>
      <c r="L23" s="19">
        <v>0</v>
      </c>
      <c r="M23" s="19">
        <v>0</v>
      </c>
      <c r="N23" s="19">
        <v>10</v>
      </c>
      <c r="O23" s="19">
        <v>0</v>
      </c>
      <c r="P23" s="19">
        <v>0</v>
      </c>
      <c r="Q23" s="19">
        <v>0</v>
      </c>
      <c r="R23" s="19">
        <v>0</v>
      </c>
      <c r="S23" s="19">
        <v>48</v>
      </c>
      <c r="T23" s="19">
        <v>8</v>
      </c>
      <c r="U23" s="19">
        <v>3</v>
      </c>
      <c r="V23" s="19">
        <v>4</v>
      </c>
      <c r="W23" s="19">
        <v>63</v>
      </c>
    </row>
    <row r="24" spans="2:23" ht="20.100000000000001" customHeight="1" thickBot="1" x14ac:dyDescent="0.25">
      <c r="B24" s="4" t="s">
        <v>210</v>
      </c>
      <c r="C24" s="19">
        <v>45</v>
      </c>
      <c r="D24" s="19">
        <v>4</v>
      </c>
      <c r="E24" s="19">
        <v>8</v>
      </c>
      <c r="F24" s="19">
        <v>57</v>
      </c>
      <c r="G24" s="19">
        <v>13</v>
      </c>
      <c r="H24" s="19">
        <v>1</v>
      </c>
      <c r="I24" s="19">
        <v>2</v>
      </c>
      <c r="J24" s="19">
        <v>16</v>
      </c>
      <c r="K24" s="19">
        <v>32</v>
      </c>
      <c r="L24" s="19">
        <v>3</v>
      </c>
      <c r="M24" s="19">
        <v>6</v>
      </c>
      <c r="N24" s="19">
        <v>41</v>
      </c>
      <c r="O24" s="19">
        <v>0</v>
      </c>
      <c r="P24" s="19">
        <v>0</v>
      </c>
      <c r="Q24" s="19">
        <v>0</v>
      </c>
      <c r="R24" s="19">
        <v>0</v>
      </c>
      <c r="S24" s="19">
        <v>102</v>
      </c>
      <c r="T24" s="19">
        <v>18</v>
      </c>
      <c r="U24" s="19">
        <v>18</v>
      </c>
      <c r="V24" s="19">
        <v>4</v>
      </c>
      <c r="W24" s="19">
        <v>142</v>
      </c>
    </row>
    <row r="25" spans="2:23" ht="20.100000000000001" customHeight="1" thickBot="1" x14ac:dyDescent="0.25">
      <c r="B25" s="4" t="s">
        <v>211</v>
      </c>
      <c r="C25" s="19">
        <v>140</v>
      </c>
      <c r="D25" s="19">
        <v>0</v>
      </c>
      <c r="E25" s="19">
        <v>5</v>
      </c>
      <c r="F25" s="19">
        <v>145</v>
      </c>
      <c r="G25" s="19">
        <v>111</v>
      </c>
      <c r="H25" s="19">
        <v>0</v>
      </c>
      <c r="I25" s="19">
        <v>0</v>
      </c>
      <c r="J25" s="19">
        <v>111</v>
      </c>
      <c r="K25" s="19">
        <v>29</v>
      </c>
      <c r="L25" s="19">
        <v>0</v>
      </c>
      <c r="M25" s="19">
        <v>5</v>
      </c>
      <c r="N25" s="19">
        <v>34</v>
      </c>
      <c r="O25" s="19">
        <v>0</v>
      </c>
      <c r="P25" s="19">
        <v>0</v>
      </c>
      <c r="Q25" s="19">
        <v>0</v>
      </c>
      <c r="R25" s="19">
        <v>0</v>
      </c>
      <c r="S25" s="19">
        <v>129</v>
      </c>
      <c r="T25" s="19">
        <v>23</v>
      </c>
      <c r="U25" s="19">
        <v>14</v>
      </c>
      <c r="V25" s="19">
        <v>7</v>
      </c>
      <c r="W25" s="19">
        <v>173</v>
      </c>
    </row>
    <row r="26" spans="2:23" ht="20.100000000000001" customHeight="1" thickBot="1" x14ac:dyDescent="0.25">
      <c r="B26" s="4" t="s">
        <v>212</v>
      </c>
      <c r="C26" s="19">
        <v>101</v>
      </c>
      <c r="D26" s="19">
        <v>0</v>
      </c>
      <c r="E26" s="19">
        <v>10</v>
      </c>
      <c r="F26" s="19">
        <v>111</v>
      </c>
      <c r="G26" s="19">
        <v>41</v>
      </c>
      <c r="H26" s="19">
        <v>0</v>
      </c>
      <c r="I26" s="19">
        <v>1</v>
      </c>
      <c r="J26" s="19">
        <v>42</v>
      </c>
      <c r="K26" s="19">
        <v>60</v>
      </c>
      <c r="L26" s="19">
        <v>0</v>
      </c>
      <c r="M26" s="19">
        <v>9</v>
      </c>
      <c r="N26" s="19">
        <v>69</v>
      </c>
      <c r="O26" s="19">
        <v>0</v>
      </c>
      <c r="P26" s="19">
        <v>0</v>
      </c>
      <c r="Q26" s="19">
        <v>0</v>
      </c>
      <c r="R26" s="19">
        <v>0</v>
      </c>
      <c r="S26" s="19">
        <v>84</v>
      </c>
      <c r="T26" s="19">
        <v>16</v>
      </c>
      <c r="U26" s="19">
        <v>23</v>
      </c>
      <c r="V26" s="19">
        <v>14</v>
      </c>
      <c r="W26" s="19">
        <v>137</v>
      </c>
    </row>
    <row r="27" spans="2:23" ht="20.100000000000001" customHeight="1" thickBot="1" x14ac:dyDescent="0.25">
      <c r="B27" s="5" t="s">
        <v>213</v>
      </c>
      <c r="C27" s="27">
        <v>19</v>
      </c>
      <c r="D27" s="27">
        <v>6</v>
      </c>
      <c r="E27" s="27">
        <v>2</v>
      </c>
      <c r="F27" s="27">
        <v>27</v>
      </c>
      <c r="G27" s="27">
        <v>8</v>
      </c>
      <c r="H27" s="27">
        <v>0</v>
      </c>
      <c r="I27" s="27">
        <v>0</v>
      </c>
      <c r="J27" s="27">
        <v>8</v>
      </c>
      <c r="K27" s="27">
        <v>11</v>
      </c>
      <c r="L27" s="27">
        <v>6</v>
      </c>
      <c r="M27" s="27">
        <v>2</v>
      </c>
      <c r="N27" s="27">
        <v>19</v>
      </c>
      <c r="O27" s="27">
        <v>0</v>
      </c>
      <c r="P27" s="27">
        <v>0</v>
      </c>
      <c r="Q27" s="27">
        <v>0</v>
      </c>
      <c r="R27" s="27">
        <v>0</v>
      </c>
      <c r="S27" s="27">
        <v>38</v>
      </c>
      <c r="T27" s="27">
        <v>9</v>
      </c>
      <c r="U27" s="27">
        <v>3</v>
      </c>
      <c r="V27" s="27">
        <v>6</v>
      </c>
      <c r="W27" s="27">
        <v>56</v>
      </c>
    </row>
    <row r="28" spans="2:23" ht="20.100000000000001" customHeight="1" thickBot="1" x14ac:dyDescent="0.25">
      <c r="B28" s="6" t="s">
        <v>214</v>
      </c>
      <c r="C28" s="29">
        <v>2</v>
      </c>
      <c r="D28" s="29">
        <v>0</v>
      </c>
      <c r="E28" s="29">
        <v>4</v>
      </c>
      <c r="F28" s="29">
        <v>6</v>
      </c>
      <c r="G28" s="29">
        <v>0</v>
      </c>
      <c r="H28" s="29">
        <v>0</v>
      </c>
      <c r="I28" s="29">
        <v>0</v>
      </c>
      <c r="J28" s="29">
        <v>0</v>
      </c>
      <c r="K28" s="29">
        <v>2</v>
      </c>
      <c r="L28" s="29">
        <v>0</v>
      </c>
      <c r="M28" s="29">
        <v>4</v>
      </c>
      <c r="N28" s="29">
        <v>6</v>
      </c>
      <c r="O28" s="29">
        <v>0</v>
      </c>
      <c r="P28" s="29">
        <v>0</v>
      </c>
      <c r="Q28" s="29">
        <v>0</v>
      </c>
      <c r="R28" s="29">
        <v>0</v>
      </c>
      <c r="S28" s="29">
        <v>6</v>
      </c>
      <c r="T28" s="29">
        <v>0</v>
      </c>
      <c r="U28" s="29">
        <v>1</v>
      </c>
      <c r="V28" s="29">
        <v>0</v>
      </c>
      <c r="W28" s="29">
        <v>7</v>
      </c>
    </row>
    <row r="29" spans="2:23" ht="20.100000000000001" customHeight="1" thickBot="1" x14ac:dyDescent="0.25">
      <c r="B29" s="4" t="s">
        <v>215</v>
      </c>
      <c r="C29" s="29">
        <v>1</v>
      </c>
      <c r="D29" s="29">
        <v>0</v>
      </c>
      <c r="E29" s="29">
        <v>0</v>
      </c>
      <c r="F29" s="29">
        <v>1</v>
      </c>
      <c r="G29" s="29">
        <v>0</v>
      </c>
      <c r="H29" s="29">
        <v>0</v>
      </c>
      <c r="I29" s="29">
        <v>0</v>
      </c>
      <c r="J29" s="29">
        <v>0</v>
      </c>
      <c r="K29" s="29">
        <v>1</v>
      </c>
      <c r="L29" s="29">
        <v>0</v>
      </c>
      <c r="M29" s="29">
        <v>0</v>
      </c>
      <c r="N29" s="29">
        <v>1</v>
      </c>
      <c r="O29" s="29">
        <v>0</v>
      </c>
      <c r="P29" s="29">
        <v>0</v>
      </c>
      <c r="Q29" s="29">
        <v>0</v>
      </c>
      <c r="R29" s="29">
        <v>0</v>
      </c>
      <c r="S29" s="29">
        <v>49</v>
      </c>
      <c r="T29" s="29">
        <v>2</v>
      </c>
      <c r="U29" s="29">
        <v>5</v>
      </c>
      <c r="V29" s="29">
        <v>0</v>
      </c>
      <c r="W29" s="29">
        <v>56</v>
      </c>
    </row>
    <row r="30" spans="2:23" ht="20.100000000000001" customHeight="1" thickBot="1" x14ac:dyDescent="0.25">
      <c r="B30" s="4" t="s">
        <v>216</v>
      </c>
      <c r="C30" s="28">
        <v>11</v>
      </c>
      <c r="D30" s="28">
        <v>0</v>
      </c>
      <c r="E30" s="28">
        <v>0</v>
      </c>
      <c r="F30" s="28">
        <v>11</v>
      </c>
      <c r="G30" s="28">
        <v>8</v>
      </c>
      <c r="H30" s="28">
        <v>0</v>
      </c>
      <c r="I30" s="28">
        <v>0</v>
      </c>
      <c r="J30" s="28">
        <v>8</v>
      </c>
      <c r="K30" s="28">
        <v>3</v>
      </c>
      <c r="L30" s="28">
        <v>0</v>
      </c>
      <c r="M30" s="28">
        <v>0</v>
      </c>
      <c r="N30" s="28">
        <v>3</v>
      </c>
      <c r="O30" s="28">
        <v>0</v>
      </c>
      <c r="P30" s="28">
        <v>0</v>
      </c>
      <c r="Q30" s="28">
        <v>0</v>
      </c>
      <c r="R30" s="28">
        <v>0</v>
      </c>
      <c r="S30" s="28">
        <v>9</v>
      </c>
      <c r="T30" s="28">
        <v>0</v>
      </c>
      <c r="U30" s="28">
        <v>0</v>
      </c>
      <c r="V30" s="28">
        <v>0</v>
      </c>
      <c r="W30" s="28">
        <v>9</v>
      </c>
    </row>
    <row r="31" spans="2:23" ht="20.100000000000001" customHeight="1" thickBot="1" x14ac:dyDescent="0.25">
      <c r="B31" s="4" t="s">
        <v>217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1</v>
      </c>
      <c r="T31" s="19">
        <v>0</v>
      </c>
      <c r="U31" s="19">
        <v>0</v>
      </c>
      <c r="V31" s="19">
        <v>0</v>
      </c>
      <c r="W31" s="19">
        <v>1</v>
      </c>
    </row>
    <row r="32" spans="2:23" ht="20.100000000000001" customHeight="1" thickBot="1" x14ac:dyDescent="0.25">
      <c r="B32" s="4" t="s">
        <v>218</v>
      </c>
      <c r="C32" s="19">
        <v>12</v>
      </c>
      <c r="D32" s="19">
        <v>0</v>
      </c>
      <c r="E32" s="19">
        <v>1</v>
      </c>
      <c r="F32" s="19">
        <v>13</v>
      </c>
      <c r="G32" s="19">
        <v>11</v>
      </c>
      <c r="H32" s="19">
        <v>0</v>
      </c>
      <c r="I32" s="19">
        <v>0</v>
      </c>
      <c r="J32" s="19">
        <v>11</v>
      </c>
      <c r="K32" s="19">
        <v>1</v>
      </c>
      <c r="L32" s="19">
        <v>0</v>
      </c>
      <c r="M32" s="19">
        <v>1</v>
      </c>
      <c r="N32" s="19">
        <v>2</v>
      </c>
      <c r="O32" s="19">
        <v>0</v>
      </c>
      <c r="P32" s="19">
        <v>0</v>
      </c>
      <c r="Q32" s="19">
        <v>0</v>
      </c>
      <c r="R32" s="19">
        <v>0</v>
      </c>
      <c r="S32" s="19">
        <v>18</v>
      </c>
      <c r="T32" s="19">
        <v>0</v>
      </c>
      <c r="U32" s="19">
        <v>0</v>
      </c>
      <c r="V32" s="19">
        <v>0</v>
      </c>
      <c r="W32" s="19">
        <v>18</v>
      </c>
    </row>
    <row r="33" spans="2:23" ht="20.100000000000001" customHeight="1" thickBot="1" x14ac:dyDescent="0.25">
      <c r="B33" s="4" t="s">
        <v>219</v>
      </c>
      <c r="C33" s="19">
        <v>8</v>
      </c>
      <c r="D33" s="19">
        <v>0</v>
      </c>
      <c r="E33" s="19">
        <v>0</v>
      </c>
      <c r="F33" s="19">
        <v>8</v>
      </c>
      <c r="G33" s="19">
        <v>0</v>
      </c>
      <c r="H33" s="19">
        <v>0</v>
      </c>
      <c r="I33" s="19">
        <v>0</v>
      </c>
      <c r="J33" s="19">
        <v>0</v>
      </c>
      <c r="K33" s="19">
        <v>8</v>
      </c>
      <c r="L33" s="19">
        <v>0</v>
      </c>
      <c r="M33" s="19">
        <v>0</v>
      </c>
      <c r="N33" s="19">
        <v>8</v>
      </c>
      <c r="O33" s="19">
        <v>0</v>
      </c>
      <c r="P33" s="19">
        <v>0</v>
      </c>
      <c r="Q33" s="19">
        <v>0</v>
      </c>
      <c r="R33" s="19">
        <v>0</v>
      </c>
      <c r="S33" s="19">
        <v>13</v>
      </c>
      <c r="T33" s="19">
        <v>0</v>
      </c>
      <c r="U33" s="19">
        <v>0</v>
      </c>
      <c r="V33" s="19">
        <v>0</v>
      </c>
      <c r="W33" s="19">
        <v>13</v>
      </c>
    </row>
    <row r="34" spans="2:23" ht="20.100000000000001" customHeight="1" thickBot="1" x14ac:dyDescent="0.25">
      <c r="B34" s="4" t="s">
        <v>220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2</v>
      </c>
      <c r="T34" s="19">
        <v>2</v>
      </c>
      <c r="U34" s="19">
        <v>0</v>
      </c>
      <c r="V34" s="19">
        <v>0</v>
      </c>
      <c r="W34" s="19">
        <v>4</v>
      </c>
    </row>
    <row r="35" spans="2:23" ht="20.100000000000001" customHeight="1" thickBot="1" x14ac:dyDescent="0.25">
      <c r="B35" s="4" t="s">
        <v>221</v>
      </c>
      <c r="C35" s="19">
        <v>10</v>
      </c>
      <c r="D35" s="19">
        <v>2</v>
      </c>
      <c r="E35" s="19">
        <v>0</v>
      </c>
      <c r="F35" s="19">
        <v>12</v>
      </c>
      <c r="G35" s="19">
        <v>0</v>
      </c>
      <c r="H35" s="19">
        <v>0</v>
      </c>
      <c r="I35" s="19">
        <v>0</v>
      </c>
      <c r="J35" s="19">
        <v>0</v>
      </c>
      <c r="K35" s="19">
        <v>10</v>
      </c>
      <c r="L35" s="19">
        <v>2</v>
      </c>
      <c r="M35" s="19">
        <v>0</v>
      </c>
      <c r="N35" s="19">
        <v>12</v>
      </c>
      <c r="O35" s="19">
        <v>0</v>
      </c>
      <c r="P35" s="19">
        <v>0</v>
      </c>
      <c r="Q35" s="19">
        <v>0</v>
      </c>
      <c r="R35" s="19">
        <v>0</v>
      </c>
      <c r="S35" s="19">
        <v>44</v>
      </c>
      <c r="T35" s="19">
        <v>12</v>
      </c>
      <c r="U35" s="19">
        <v>0</v>
      </c>
      <c r="V35" s="19">
        <v>0</v>
      </c>
      <c r="W35" s="19">
        <v>56</v>
      </c>
    </row>
    <row r="36" spans="2:23" ht="20.100000000000001" customHeight="1" thickBot="1" x14ac:dyDescent="0.25">
      <c r="B36" s="4" t="s">
        <v>222</v>
      </c>
      <c r="C36" s="19">
        <v>4</v>
      </c>
      <c r="D36" s="19">
        <v>0</v>
      </c>
      <c r="E36" s="19">
        <v>0</v>
      </c>
      <c r="F36" s="19">
        <v>4</v>
      </c>
      <c r="G36" s="19">
        <v>0</v>
      </c>
      <c r="H36" s="19">
        <v>0</v>
      </c>
      <c r="I36" s="19">
        <v>0</v>
      </c>
      <c r="J36" s="19">
        <v>0</v>
      </c>
      <c r="K36" s="19">
        <v>4</v>
      </c>
      <c r="L36" s="19">
        <v>0</v>
      </c>
      <c r="M36" s="19">
        <v>0</v>
      </c>
      <c r="N36" s="19">
        <v>4</v>
      </c>
      <c r="O36" s="19">
        <v>0</v>
      </c>
      <c r="P36" s="19">
        <v>0</v>
      </c>
      <c r="Q36" s="19">
        <v>0</v>
      </c>
      <c r="R36" s="19">
        <v>0</v>
      </c>
      <c r="S36" s="19">
        <v>3</v>
      </c>
      <c r="T36" s="19">
        <v>0</v>
      </c>
      <c r="U36" s="19">
        <v>0</v>
      </c>
      <c r="V36" s="19">
        <v>1</v>
      </c>
      <c r="W36" s="19">
        <v>4</v>
      </c>
    </row>
    <row r="37" spans="2:23" ht="20.100000000000001" customHeight="1" thickBot="1" x14ac:dyDescent="0.25">
      <c r="B37" s="4" t="s">
        <v>223</v>
      </c>
      <c r="C37" s="19">
        <v>21</v>
      </c>
      <c r="D37" s="19">
        <v>1</v>
      </c>
      <c r="E37" s="19">
        <v>0</v>
      </c>
      <c r="F37" s="19">
        <v>22</v>
      </c>
      <c r="G37" s="19">
        <v>6</v>
      </c>
      <c r="H37" s="19">
        <v>1</v>
      </c>
      <c r="I37" s="19">
        <v>0</v>
      </c>
      <c r="J37" s="19">
        <v>7</v>
      </c>
      <c r="K37" s="19">
        <v>15</v>
      </c>
      <c r="L37" s="19">
        <v>0</v>
      </c>
      <c r="M37" s="19">
        <v>0</v>
      </c>
      <c r="N37" s="19">
        <v>15</v>
      </c>
      <c r="O37" s="19">
        <v>0</v>
      </c>
      <c r="P37" s="19">
        <v>0</v>
      </c>
      <c r="Q37" s="19">
        <v>0</v>
      </c>
      <c r="R37" s="19">
        <v>0</v>
      </c>
      <c r="S37" s="19">
        <v>31</v>
      </c>
      <c r="T37" s="19">
        <v>1</v>
      </c>
      <c r="U37" s="19">
        <v>2</v>
      </c>
      <c r="V37" s="19">
        <v>0</v>
      </c>
      <c r="W37" s="19">
        <v>34</v>
      </c>
    </row>
    <row r="38" spans="2:23" ht="20.100000000000001" customHeight="1" thickBot="1" x14ac:dyDescent="0.25">
      <c r="B38" s="4" t="s">
        <v>224</v>
      </c>
      <c r="C38" s="19">
        <v>8</v>
      </c>
      <c r="D38" s="19">
        <v>0</v>
      </c>
      <c r="E38" s="19">
        <v>0</v>
      </c>
      <c r="F38" s="19">
        <v>8</v>
      </c>
      <c r="G38" s="19">
        <v>1</v>
      </c>
      <c r="H38" s="19">
        <v>0</v>
      </c>
      <c r="I38" s="19">
        <v>0</v>
      </c>
      <c r="J38" s="19">
        <v>1</v>
      </c>
      <c r="K38" s="19">
        <v>7</v>
      </c>
      <c r="L38" s="19">
        <v>0</v>
      </c>
      <c r="M38" s="19">
        <v>0</v>
      </c>
      <c r="N38" s="19">
        <v>7</v>
      </c>
      <c r="O38" s="19">
        <v>0</v>
      </c>
      <c r="P38" s="19">
        <v>0</v>
      </c>
      <c r="Q38" s="19">
        <v>0</v>
      </c>
      <c r="R38" s="19">
        <v>0</v>
      </c>
      <c r="S38" s="19">
        <v>20</v>
      </c>
      <c r="T38" s="19">
        <v>4</v>
      </c>
      <c r="U38" s="19">
        <v>1</v>
      </c>
      <c r="V38" s="19">
        <v>3</v>
      </c>
      <c r="W38" s="19">
        <v>28</v>
      </c>
    </row>
    <row r="39" spans="2:23" ht="20.100000000000001" customHeight="1" thickBot="1" x14ac:dyDescent="0.25">
      <c r="B39" s="4" t="s">
        <v>225</v>
      </c>
      <c r="C39" s="19">
        <v>6</v>
      </c>
      <c r="D39" s="19">
        <v>0</v>
      </c>
      <c r="E39" s="19">
        <v>0</v>
      </c>
      <c r="F39" s="19">
        <v>6</v>
      </c>
      <c r="G39" s="19">
        <v>2</v>
      </c>
      <c r="H39" s="19">
        <v>0</v>
      </c>
      <c r="I39" s="19">
        <v>0</v>
      </c>
      <c r="J39" s="19">
        <v>2</v>
      </c>
      <c r="K39" s="19">
        <v>4</v>
      </c>
      <c r="L39" s="19">
        <v>0</v>
      </c>
      <c r="M39" s="19">
        <v>0</v>
      </c>
      <c r="N39" s="19">
        <v>4</v>
      </c>
      <c r="O39" s="19">
        <v>0</v>
      </c>
      <c r="P39" s="19">
        <v>0</v>
      </c>
      <c r="Q39" s="19">
        <v>0</v>
      </c>
      <c r="R39" s="19">
        <v>0</v>
      </c>
      <c r="S39" s="19">
        <v>18</v>
      </c>
      <c r="T39" s="19">
        <v>0</v>
      </c>
      <c r="U39" s="19">
        <v>0</v>
      </c>
      <c r="V39" s="19">
        <v>2</v>
      </c>
      <c r="W39" s="19">
        <v>20</v>
      </c>
    </row>
    <row r="40" spans="2:23" ht="20.100000000000001" customHeight="1" thickBot="1" x14ac:dyDescent="0.25">
      <c r="B40" s="4" t="s">
        <v>226</v>
      </c>
      <c r="C40" s="19">
        <v>8</v>
      </c>
      <c r="D40" s="19">
        <v>0</v>
      </c>
      <c r="E40" s="19">
        <v>0</v>
      </c>
      <c r="F40" s="19">
        <v>8</v>
      </c>
      <c r="G40" s="19">
        <v>1</v>
      </c>
      <c r="H40" s="19">
        <v>0</v>
      </c>
      <c r="I40" s="19">
        <v>0</v>
      </c>
      <c r="J40" s="19">
        <v>1</v>
      </c>
      <c r="K40" s="19">
        <v>7</v>
      </c>
      <c r="L40" s="19">
        <v>0</v>
      </c>
      <c r="M40" s="19">
        <v>0</v>
      </c>
      <c r="N40" s="19">
        <v>7</v>
      </c>
      <c r="O40" s="19">
        <v>0</v>
      </c>
      <c r="P40" s="19">
        <v>0</v>
      </c>
      <c r="Q40" s="19">
        <v>0</v>
      </c>
      <c r="R40" s="19">
        <v>0</v>
      </c>
      <c r="S40" s="19">
        <v>29</v>
      </c>
      <c r="T40" s="19">
        <v>0</v>
      </c>
      <c r="U40" s="19">
        <v>2</v>
      </c>
      <c r="V40" s="19">
        <v>0</v>
      </c>
      <c r="W40" s="19">
        <v>31</v>
      </c>
    </row>
    <row r="41" spans="2:23" ht="20.100000000000001" customHeight="1" thickBot="1" x14ac:dyDescent="0.25">
      <c r="B41" s="4" t="s">
        <v>227</v>
      </c>
      <c r="C41" s="19">
        <v>19</v>
      </c>
      <c r="D41" s="19">
        <v>0</v>
      </c>
      <c r="E41" s="19">
        <v>1</v>
      </c>
      <c r="F41" s="19">
        <v>20</v>
      </c>
      <c r="G41" s="19">
        <v>11</v>
      </c>
      <c r="H41" s="19">
        <v>0</v>
      </c>
      <c r="I41" s="19">
        <v>0</v>
      </c>
      <c r="J41" s="19">
        <v>11</v>
      </c>
      <c r="K41" s="19">
        <v>8</v>
      </c>
      <c r="L41" s="19">
        <v>0</v>
      </c>
      <c r="M41" s="19">
        <v>1</v>
      </c>
      <c r="N41" s="19">
        <v>9</v>
      </c>
      <c r="O41" s="19">
        <v>0</v>
      </c>
      <c r="P41" s="19">
        <v>0</v>
      </c>
      <c r="Q41" s="19">
        <v>0</v>
      </c>
      <c r="R41" s="19">
        <v>0</v>
      </c>
      <c r="S41" s="19">
        <v>24</v>
      </c>
      <c r="T41" s="19">
        <v>2</v>
      </c>
      <c r="U41" s="19">
        <v>8</v>
      </c>
      <c r="V41" s="19">
        <v>3</v>
      </c>
      <c r="W41" s="19">
        <v>37</v>
      </c>
    </row>
    <row r="42" spans="2:23" ht="20.100000000000001" customHeight="1" thickBot="1" x14ac:dyDescent="0.25">
      <c r="B42" s="4" t="s">
        <v>228</v>
      </c>
      <c r="C42" s="19">
        <v>81</v>
      </c>
      <c r="D42" s="19">
        <v>8</v>
      </c>
      <c r="E42" s="19">
        <v>7</v>
      </c>
      <c r="F42" s="19">
        <v>96</v>
      </c>
      <c r="G42" s="19">
        <v>32</v>
      </c>
      <c r="H42" s="19">
        <v>0</v>
      </c>
      <c r="I42" s="19">
        <v>0</v>
      </c>
      <c r="J42" s="19">
        <v>32</v>
      </c>
      <c r="K42" s="19">
        <v>49</v>
      </c>
      <c r="L42" s="19">
        <v>8</v>
      </c>
      <c r="M42" s="19">
        <v>7</v>
      </c>
      <c r="N42" s="19">
        <v>64</v>
      </c>
      <c r="O42" s="19">
        <v>0</v>
      </c>
      <c r="P42" s="19">
        <v>0</v>
      </c>
      <c r="Q42" s="19">
        <v>0</v>
      </c>
      <c r="R42" s="19">
        <v>0</v>
      </c>
      <c r="S42" s="19">
        <v>372</v>
      </c>
      <c r="T42" s="19">
        <v>67</v>
      </c>
      <c r="U42" s="19">
        <v>75</v>
      </c>
      <c r="V42" s="19">
        <v>26</v>
      </c>
      <c r="W42" s="19">
        <v>540</v>
      </c>
    </row>
    <row r="43" spans="2:23" ht="20.100000000000001" customHeight="1" thickBot="1" x14ac:dyDescent="0.25">
      <c r="B43" s="4" t="s">
        <v>229</v>
      </c>
      <c r="C43" s="19">
        <v>16</v>
      </c>
      <c r="D43" s="19">
        <v>2</v>
      </c>
      <c r="E43" s="19">
        <v>1</v>
      </c>
      <c r="F43" s="19">
        <v>19</v>
      </c>
      <c r="G43" s="19">
        <v>2</v>
      </c>
      <c r="H43" s="19">
        <v>0</v>
      </c>
      <c r="I43" s="19">
        <v>0</v>
      </c>
      <c r="J43" s="19">
        <v>2</v>
      </c>
      <c r="K43" s="19">
        <v>14</v>
      </c>
      <c r="L43" s="19">
        <v>2</v>
      </c>
      <c r="M43" s="19">
        <v>1</v>
      </c>
      <c r="N43" s="19">
        <v>17</v>
      </c>
      <c r="O43" s="19">
        <v>0</v>
      </c>
      <c r="P43" s="19">
        <v>0</v>
      </c>
      <c r="Q43" s="19">
        <v>0</v>
      </c>
      <c r="R43" s="19">
        <v>0</v>
      </c>
      <c r="S43" s="19">
        <v>29</v>
      </c>
      <c r="T43" s="19">
        <v>6</v>
      </c>
      <c r="U43" s="19">
        <v>1</v>
      </c>
      <c r="V43" s="19">
        <v>1</v>
      </c>
      <c r="W43" s="19">
        <v>37</v>
      </c>
    </row>
    <row r="44" spans="2:23" ht="20.100000000000001" customHeight="1" thickBot="1" x14ac:dyDescent="0.25">
      <c r="B44" s="4" t="s">
        <v>230</v>
      </c>
      <c r="C44" s="19">
        <v>12</v>
      </c>
      <c r="D44" s="19">
        <v>0</v>
      </c>
      <c r="E44" s="19">
        <v>0</v>
      </c>
      <c r="F44" s="19">
        <v>12</v>
      </c>
      <c r="G44" s="19">
        <v>4</v>
      </c>
      <c r="H44" s="19">
        <v>0</v>
      </c>
      <c r="I44" s="19">
        <v>0</v>
      </c>
      <c r="J44" s="19">
        <v>4</v>
      </c>
      <c r="K44" s="19">
        <v>8</v>
      </c>
      <c r="L44" s="19">
        <v>0</v>
      </c>
      <c r="M44" s="19">
        <v>0</v>
      </c>
      <c r="N44" s="19">
        <v>8</v>
      </c>
      <c r="O44" s="19">
        <v>0</v>
      </c>
      <c r="P44" s="19">
        <v>0</v>
      </c>
      <c r="Q44" s="19">
        <v>0</v>
      </c>
      <c r="R44" s="19">
        <v>0</v>
      </c>
      <c r="S44" s="19">
        <v>36</v>
      </c>
      <c r="T44" s="19">
        <v>14</v>
      </c>
      <c r="U44" s="19">
        <v>2</v>
      </c>
      <c r="V44" s="19">
        <v>1</v>
      </c>
      <c r="W44" s="19">
        <v>53</v>
      </c>
    </row>
    <row r="45" spans="2:23" ht="20.100000000000001" customHeight="1" thickBot="1" x14ac:dyDescent="0.25">
      <c r="B45" s="4" t="s">
        <v>231</v>
      </c>
      <c r="C45" s="19">
        <v>14</v>
      </c>
      <c r="D45" s="19">
        <v>0</v>
      </c>
      <c r="E45" s="19">
        <v>4</v>
      </c>
      <c r="F45" s="19">
        <v>18</v>
      </c>
      <c r="G45" s="19">
        <v>6</v>
      </c>
      <c r="H45" s="19">
        <v>0</v>
      </c>
      <c r="I45" s="19">
        <v>4</v>
      </c>
      <c r="J45" s="19">
        <v>10</v>
      </c>
      <c r="K45" s="19">
        <v>8</v>
      </c>
      <c r="L45" s="19">
        <v>0</v>
      </c>
      <c r="M45" s="19">
        <v>0</v>
      </c>
      <c r="N45" s="19">
        <v>8</v>
      </c>
      <c r="O45" s="19">
        <v>0</v>
      </c>
      <c r="P45" s="19">
        <v>0</v>
      </c>
      <c r="Q45" s="19">
        <v>0</v>
      </c>
      <c r="R45" s="19">
        <v>0</v>
      </c>
      <c r="S45" s="19">
        <v>77</v>
      </c>
      <c r="T45" s="19">
        <v>17</v>
      </c>
      <c r="U45" s="19">
        <v>18</v>
      </c>
      <c r="V45" s="19">
        <v>12</v>
      </c>
      <c r="W45" s="19">
        <v>124</v>
      </c>
    </row>
    <row r="46" spans="2:23" ht="20.100000000000001" customHeight="1" thickBot="1" x14ac:dyDescent="0.25">
      <c r="B46" s="4" t="s">
        <v>232</v>
      </c>
      <c r="C46" s="19">
        <v>100</v>
      </c>
      <c r="D46" s="19">
        <v>7</v>
      </c>
      <c r="E46" s="19">
        <v>8</v>
      </c>
      <c r="F46" s="19">
        <v>115</v>
      </c>
      <c r="G46" s="19">
        <v>25</v>
      </c>
      <c r="H46" s="19">
        <v>2</v>
      </c>
      <c r="I46" s="19">
        <v>0</v>
      </c>
      <c r="J46" s="19">
        <v>27</v>
      </c>
      <c r="K46" s="19">
        <v>75</v>
      </c>
      <c r="L46" s="19">
        <v>5</v>
      </c>
      <c r="M46" s="19">
        <v>8</v>
      </c>
      <c r="N46" s="19">
        <v>88</v>
      </c>
      <c r="O46" s="19">
        <v>0</v>
      </c>
      <c r="P46" s="19">
        <v>0</v>
      </c>
      <c r="Q46" s="19">
        <v>0</v>
      </c>
      <c r="R46" s="19">
        <v>0</v>
      </c>
      <c r="S46" s="19">
        <v>155</v>
      </c>
      <c r="T46" s="19">
        <v>31</v>
      </c>
      <c r="U46" s="19">
        <v>21</v>
      </c>
      <c r="V46" s="19">
        <v>0</v>
      </c>
      <c r="W46" s="19">
        <v>207</v>
      </c>
    </row>
    <row r="47" spans="2:23" ht="20.100000000000001" customHeight="1" thickBot="1" x14ac:dyDescent="0.25">
      <c r="B47" s="4" t="s">
        <v>233</v>
      </c>
      <c r="C47" s="19">
        <v>17</v>
      </c>
      <c r="D47" s="19">
        <v>1</v>
      </c>
      <c r="E47" s="19">
        <v>0</v>
      </c>
      <c r="F47" s="19">
        <v>18</v>
      </c>
      <c r="G47" s="19">
        <v>8</v>
      </c>
      <c r="H47" s="19">
        <v>1</v>
      </c>
      <c r="I47" s="19">
        <v>0</v>
      </c>
      <c r="J47" s="19">
        <v>9</v>
      </c>
      <c r="K47" s="19">
        <v>9</v>
      </c>
      <c r="L47" s="19">
        <v>0</v>
      </c>
      <c r="M47" s="19">
        <v>0</v>
      </c>
      <c r="N47" s="19">
        <v>9</v>
      </c>
      <c r="O47" s="19">
        <v>0</v>
      </c>
      <c r="P47" s="19">
        <v>0</v>
      </c>
      <c r="Q47" s="19">
        <v>0</v>
      </c>
      <c r="R47" s="19">
        <v>0</v>
      </c>
      <c r="S47" s="19">
        <v>43</v>
      </c>
      <c r="T47" s="19">
        <v>2</v>
      </c>
      <c r="U47" s="19">
        <v>1</v>
      </c>
      <c r="V47" s="19">
        <v>4</v>
      </c>
      <c r="W47" s="19">
        <v>50</v>
      </c>
    </row>
    <row r="48" spans="2:23" ht="20.100000000000001" customHeight="1" thickBot="1" x14ac:dyDescent="0.25">
      <c r="B48" s="4" t="s">
        <v>234</v>
      </c>
      <c r="C48" s="19">
        <v>199</v>
      </c>
      <c r="D48" s="19">
        <v>40</v>
      </c>
      <c r="E48" s="19">
        <v>14</v>
      </c>
      <c r="F48" s="19">
        <v>253</v>
      </c>
      <c r="G48" s="19">
        <v>24</v>
      </c>
      <c r="H48" s="19">
        <v>5</v>
      </c>
      <c r="I48" s="19">
        <v>0</v>
      </c>
      <c r="J48" s="19">
        <v>29</v>
      </c>
      <c r="K48" s="19">
        <v>175</v>
      </c>
      <c r="L48" s="19">
        <v>35</v>
      </c>
      <c r="M48" s="19">
        <v>14</v>
      </c>
      <c r="N48" s="19">
        <v>224</v>
      </c>
      <c r="O48" s="19">
        <v>0</v>
      </c>
      <c r="P48" s="19">
        <v>0</v>
      </c>
      <c r="Q48" s="19">
        <v>0</v>
      </c>
      <c r="R48" s="19">
        <v>0</v>
      </c>
      <c r="S48" s="19">
        <v>301</v>
      </c>
      <c r="T48" s="19">
        <v>68</v>
      </c>
      <c r="U48" s="19">
        <v>60</v>
      </c>
      <c r="V48" s="19">
        <v>21</v>
      </c>
      <c r="W48" s="19">
        <v>450</v>
      </c>
    </row>
    <row r="49" spans="2:23" ht="20.100000000000001" customHeight="1" thickBot="1" x14ac:dyDescent="0.25">
      <c r="B49" s="4" t="s">
        <v>235</v>
      </c>
      <c r="C49" s="19">
        <v>21</v>
      </c>
      <c r="D49" s="19">
        <v>0</v>
      </c>
      <c r="E49" s="19">
        <v>1</v>
      </c>
      <c r="F49" s="19">
        <v>22</v>
      </c>
      <c r="G49" s="19">
        <v>14</v>
      </c>
      <c r="H49" s="19">
        <v>0</v>
      </c>
      <c r="I49" s="19">
        <v>0</v>
      </c>
      <c r="J49" s="19">
        <v>14</v>
      </c>
      <c r="K49" s="19">
        <v>7</v>
      </c>
      <c r="L49" s="19">
        <v>0</v>
      </c>
      <c r="M49" s="19">
        <v>1</v>
      </c>
      <c r="N49" s="19">
        <v>8</v>
      </c>
      <c r="O49" s="19">
        <v>0</v>
      </c>
      <c r="P49" s="19">
        <v>0</v>
      </c>
      <c r="Q49" s="19">
        <v>0</v>
      </c>
      <c r="R49" s="19">
        <v>0</v>
      </c>
      <c r="S49" s="19">
        <v>57</v>
      </c>
      <c r="T49" s="19">
        <v>5</v>
      </c>
      <c r="U49" s="19">
        <v>10</v>
      </c>
      <c r="V49" s="19">
        <v>2</v>
      </c>
      <c r="W49" s="19">
        <v>74</v>
      </c>
    </row>
    <row r="50" spans="2:23" ht="20.100000000000001" customHeight="1" thickBot="1" x14ac:dyDescent="0.25">
      <c r="B50" s="4" t="s">
        <v>236</v>
      </c>
      <c r="C50" s="19">
        <v>10</v>
      </c>
      <c r="D50" s="19">
        <v>2</v>
      </c>
      <c r="E50" s="19">
        <v>1</v>
      </c>
      <c r="F50" s="19">
        <v>13</v>
      </c>
      <c r="G50" s="19">
        <v>3</v>
      </c>
      <c r="H50" s="19">
        <v>0</v>
      </c>
      <c r="I50" s="19">
        <v>0</v>
      </c>
      <c r="J50" s="19">
        <v>3</v>
      </c>
      <c r="K50" s="19">
        <v>7</v>
      </c>
      <c r="L50" s="19">
        <v>2</v>
      </c>
      <c r="M50" s="19">
        <v>1</v>
      </c>
      <c r="N50" s="19">
        <v>10</v>
      </c>
      <c r="O50" s="19">
        <v>0</v>
      </c>
      <c r="P50" s="19">
        <v>0</v>
      </c>
      <c r="Q50" s="19">
        <v>0</v>
      </c>
      <c r="R50" s="19">
        <v>0</v>
      </c>
      <c r="S50" s="19">
        <v>19</v>
      </c>
      <c r="T50" s="19">
        <v>13</v>
      </c>
      <c r="U50" s="19">
        <v>0</v>
      </c>
      <c r="V50" s="19">
        <v>2</v>
      </c>
      <c r="W50" s="19">
        <v>34</v>
      </c>
    </row>
    <row r="51" spans="2:23" ht="20.100000000000001" customHeight="1" thickBot="1" x14ac:dyDescent="0.25">
      <c r="B51" s="4" t="s">
        <v>237</v>
      </c>
      <c r="C51" s="19">
        <v>24</v>
      </c>
      <c r="D51" s="19">
        <v>0</v>
      </c>
      <c r="E51" s="19">
        <v>2</v>
      </c>
      <c r="F51" s="19">
        <v>26</v>
      </c>
      <c r="G51" s="19">
        <v>8</v>
      </c>
      <c r="H51" s="19">
        <v>0</v>
      </c>
      <c r="I51" s="19">
        <v>0</v>
      </c>
      <c r="J51" s="19">
        <v>8</v>
      </c>
      <c r="K51" s="19">
        <v>16</v>
      </c>
      <c r="L51" s="19">
        <v>0</v>
      </c>
      <c r="M51" s="19">
        <v>2</v>
      </c>
      <c r="N51" s="19">
        <v>18</v>
      </c>
      <c r="O51" s="19">
        <v>0</v>
      </c>
      <c r="P51" s="19">
        <v>0</v>
      </c>
      <c r="Q51" s="19">
        <v>0</v>
      </c>
      <c r="R51" s="19">
        <v>0</v>
      </c>
      <c r="S51" s="19">
        <v>39</v>
      </c>
      <c r="T51" s="19">
        <v>4</v>
      </c>
      <c r="U51" s="19">
        <v>7</v>
      </c>
      <c r="V51" s="19">
        <v>1</v>
      </c>
      <c r="W51" s="19">
        <v>51</v>
      </c>
    </row>
    <row r="52" spans="2:23" ht="20.100000000000001" customHeight="1" thickBot="1" x14ac:dyDescent="0.25">
      <c r="B52" s="4" t="s">
        <v>238</v>
      </c>
      <c r="C52" s="19">
        <v>6</v>
      </c>
      <c r="D52" s="19">
        <v>0</v>
      </c>
      <c r="E52" s="19">
        <v>0</v>
      </c>
      <c r="F52" s="19">
        <v>6</v>
      </c>
      <c r="G52" s="19">
        <v>0</v>
      </c>
      <c r="H52" s="19">
        <v>0</v>
      </c>
      <c r="I52" s="19">
        <v>0</v>
      </c>
      <c r="J52" s="19">
        <v>0</v>
      </c>
      <c r="K52" s="19">
        <v>6</v>
      </c>
      <c r="L52" s="19">
        <v>0</v>
      </c>
      <c r="M52" s="19">
        <v>0</v>
      </c>
      <c r="N52" s="19">
        <v>6</v>
      </c>
      <c r="O52" s="19">
        <v>0</v>
      </c>
      <c r="P52" s="19">
        <v>0</v>
      </c>
      <c r="Q52" s="19">
        <v>0</v>
      </c>
      <c r="R52" s="19">
        <v>0</v>
      </c>
      <c r="S52" s="19">
        <v>18</v>
      </c>
      <c r="T52" s="19">
        <v>1</v>
      </c>
      <c r="U52" s="19">
        <v>3</v>
      </c>
      <c r="V52" s="19">
        <v>0</v>
      </c>
      <c r="W52" s="19">
        <v>22</v>
      </c>
    </row>
    <row r="53" spans="2:23" ht="20.100000000000001" customHeight="1" thickBot="1" x14ac:dyDescent="0.25">
      <c r="B53" s="4" t="s">
        <v>239</v>
      </c>
      <c r="C53" s="19">
        <v>10</v>
      </c>
      <c r="D53" s="19">
        <v>0</v>
      </c>
      <c r="E53" s="19">
        <v>0</v>
      </c>
      <c r="F53" s="19">
        <v>10</v>
      </c>
      <c r="G53" s="19">
        <v>4</v>
      </c>
      <c r="H53" s="19">
        <v>0</v>
      </c>
      <c r="I53" s="19">
        <v>0</v>
      </c>
      <c r="J53" s="19">
        <v>4</v>
      </c>
      <c r="K53" s="19">
        <v>6</v>
      </c>
      <c r="L53" s="19">
        <v>0</v>
      </c>
      <c r="M53" s="19">
        <v>0</v>
      </c>
      <c r="N53" s="19">
        <v>6</v>
      </c>
      <c r="O53" s="19">
        <v>0</v>
      </c>
      <c r="P53" s="19">
        <v>0</v>
      </c>
      <c r="Q53" s="19">
        <v>0</v>
      </c>
      <c r="R53" s="19">
        <v>0</v>
      </c>
      <c r="S53" s="19">
        <v>0</v>
      </c>
      <c r="T53" s="19">
        <v>0</v>
      </c>
      <c r="U53" s="19">
        <v>1</v>
      </c>
      <c r="V53" s="19">
        <v>0</v>
      </c>
      <c r="W53" s="19">
        <v>1</v>
      </c>
    </row>
    <row r="54" spans="2:23" ht="20.100000000000001" customHeight="1" thickBot="1" x14ac:dyDescent="0.25">
      <c r="B54" s="4" t="s">
        <v>240</v>
      </c>
      <c r="C54" s="19">
        <v>43</v>
      </c>
      <c r="D54" s="19">
        <v>1</v>
      </c>
      <c r="E54" s="19">
        <v>0</v>
      </c>
      <c r="F54" s="19">
        <v>44</v>
      </c>
      <c r="G54" s="19">
        <v>11</v>
      </c>
      <c r="H54" s="19">
        <v>0</v>
      </c>
      <c r="I54" s="19">
        <v>0</v>
      </c>
      <c r="J54" s="19">
        <v>11</v>
      </c>
      <c r="K54" s="19">
        <v>32</v>
      </c>
      <c r="L54" s="19">
        <v>1</v>
      </c>
      <c r="M54" s="19">
        <v>0</v>
      </c>
      <c r="N54" s="19">
        <v>33</v>
      </c>
      <c r="O54" s="19">
        <v>0</v>
      </c>
      <c r="P54" s="19">
        <v>0</v>
      </c>
      <c r="Q54" s="19">
        <v>0</v>
      </c>
      <c r="R54" s="19">
        <v>0</v>
      </c>
      <c r="S54" s="19">
        <v>26</v>
      </c>
      <c r="T54" s="19">
        <v>2</v>
      </c>
      <c r="U54" s="19">
        <v>2</v>
      </c>
      <c r="V54" s="19">
        <v>0</v>
      </c>
      <c r="W54" s="19">
        <v>30</v>
      </c>
    </row>
    <row r="55" spans="2:23" ht="20.100000000000001" customHeight="1" thickBot="1" x14ac:dyDescent="0.25">
      <c r="B55" s="4" t="s">
        <v>241</v>
      </c>
      <c r="C55" s="19">
        <v>119</v>
      </c>
      <c r="D55" s="19">
        <v>11</v>
      </c>
      <c r="E55" s="19">
        <v>17</v>
      </c>
      <c r="F55" s="19">
        <v>147</v>
      </c>
      <c r="G55" s="19">
        <v>38</v>
      </c>
      <c r="H55" s="19">
        <v>4</v>
      </c>
      <c r="I55" s="19">
        <v>0</v>
      </c>
      <c r="J55" s="19">
        <v>42</v>
      </c>
      <c r="K55" s="19">
        <v>81</v>
      </c>
      <c r="L55" s="19">
        <v>7</v>
      </c>
      <c r="M55" s="19">
        <v>17</v>
      </c>
      <c r="N55" s="19">
        <v>105</v>
      </c>
      <c r="O55" s="19">
        <v>0</v>
      </c>
      <c r="P55" s="19">
        <v>0</v>
      </c>
      <c r="Q55" s="19">
        <v>0</v>
      </c>
      <c r="R55" s="19">
        <v>0</v>
      </c>
      <c r="S55" s="19">
        <v>375</v>
      </c>
      <c r="T55" s="19">
        <v>78</v>
      </c>
      <c r="U55" s="19">
        <v>36</v>
      </c>
      <c r="V55" s="19">
        <v>34</v>
      </c>
      <c r="W55" s="19">
        <v>523</v>
      </c>
    </row>
    <row r="56" spans="2:23" ht="20.100000000000001" customHeight="1" thickBot="1" x14ac:dyDescent="0.25">
      <c r="B56" s="4" t="s">
        <v>242</v>
      </c>
      <c r="C56" s="19">
        <v>58</v>
      </c>
      <c r="D56" s="19">
        <v>0</v>
      </c>
      <c r="E56" s="19">
        <v>10</v>
      </c>
      <c r="F56" s="19">
        <v>68</v>
      </c>
      <c r="G56" s="19">
        <v>47</v>
      </c>
      <c r="H56" s="19">
        <v>0</v>
      </c>
      <c r="I56" s="19">
        <v>8</v>
      </c>
      <c r="J56" s="19">
        <v>55</v>
      </c>
      <c r="K56" s="19">
        <v>11</v>
      </c>
      <c r="L56" s="19">
        <v>0</v>
      </c>
      <c r="M56" s="19">
        <v>2</v>
      </c>
      <c r="N56" s="19">
        <v>13</v>
      </c>
      <c r="O56" s="19">
        <v>0</v>
      </c>
      <c r="P56" s="19">
        <v>0</v>
      </c>
      <c r="Q56" s="19">
        <v>0</v>
      </c>
      <c r="R56" s="19">
        <v>0</v>
      </c>
      <c r="S56" s="19">
        <v>108</v>
      </c>
      <c r="T56" s="19">
        <v>19</v>
      </c>
      <c r="U56" s="19">
        <v>16</v>
      </c>
      <c r="V56" s="19">
        <v>11</v>
      </c>
      <c r="W56" s="19">
        <v>154</v>
      </c>
    </row>
    <row r="57" spans="2:23" ht="20.100000000000001" customHeight="1" thickBot="1" x14ac:dyDescent="0.25">
      <c r="B57" s="4" t="s">
        <v>243</v>
      </c>
      <c r="C57" s="19">
        <v>17</v>
      </c>
      <c r="D57" s="19">
        <v>0</v>
      </c>
      <c r="E57" s="19">
        <v>0</v>
      </c>
      <c r="F57" s="19">
        <v>17</v>
      </c>
      <c r="G57" s="19">
        <v>7</v>
      </c>
      <c r="H57" s="19">
        <v>0</v>
      </c>
      <c r="I57" s="19">
        <v>0</v>
      </c>
      <c r="J57" s="19">
        <v>7</v>
      </c>
      <c r="K57" s="19">
        <v>10</v>
      </c>
      <c r="L57" s="19">
        <v>0</v>
      </c>
      <c r="M57" s="19">
        <v>0</v>
      </c>
      <c r="N57" s="19">
        <v>10</v>
      </c>
      <c r="O57" s="19">
        <v>0</v>
      </c>
      <c r="P57" s="19">
        <v>0</v>
      </c>
      <c r="Q57" s="19">
        <v>0</v>
      </c>
      <c r="R57" s="19">
        <v>0</v>
      </c>
      <c r="S57" s="19">
        <v>52</v>
      </c>
      <c r="T57" s="19">
        <v>14</v>
      </c>
      <c r="U57" s="19">
        <v>6</v>
      </c>
      <c r="V57" s="19">
        <v>3</v>
      </c>
      <c r="W57" s="19">
        <v>75</v>
      </c>
    </row>
    <row r="58" spans="2:23" ht="20.100000000000001" customHeight="1" thickBot="1" x14ac:dyDescent="0.25">
      <c r="B58" s="4" t="s">
        <v>244</v>
      </c>
      <c r="C58" s="19">
        <v>2</v>
      </c>
      <c r="D58" s="19">
        <v>0</v>
      </c>
      <c r="E58" s="19">
        <v>0</v>
      </c>
      <c r="F58" s="19">
        <v>2</v>
      </c>
      <c r="G58" s="19">
        <v>0</v>
      </c>
      <c r="H58" s="19">
        <v>0</v>
      </c>
      <c r="I58" s="19">
        <v>0</v>
      </c>
      <c r="J58" s="19">
        <v>0</v>
      </c>
      <c r="K58" s="19">
        <v>2</v>
      </c>
      <c r="L58" s="19">
        <v>0</v>
      </c>
      <c r="M58" s="19">
        <v>0</v>
      </c>
      <c r="N58" s="19">
        <v>2</v>
      </c>
      <c r="O58" s="19">
        <v>0</v>
      </c>
      <c r="P58" s="19">
        <v>0</v>
      </c>
      <c r="Q58" s="19">
        <v>0</v>
      </c>
      <c r="R58" s="19">
        <v>0</v>
      </c>
      <c r="S58" s="19">
        <v>25</v>
      </c>
      <c r="T58" s="19">
        <v>0</v>
      </c>
      <c r="U58" s="19">
        <v>3</v>
      </c>
      <c r="V58" s="19">
        <v>0</v>
      </c>
      <c r="W58" s="19">
        <v>28</v>
      </c>
    </row>
    <row r="59" spans="2:23" ht="20.100000000000001" customHeight="1" thickBot="1" x14ac:dyDescent="0.25">
      <c r="B59" s="4" t="s">
        <v>270</v>
      </c>
      <c r="C59" s="19">
        <v>11</v>
      </c>
      <c r="D59" s="19">
        <v>1</v>
      </c>
      <c r="E59" s="19">
        <v>4</v>
      </c>
      <c r="F59" s="19">
        <v>16</v>
      </c>
      <c r="G59" s="19">
        <v>4</v>
      </c>
      <c r="H59" s="19">
        <v>0</v>
      </c>
      <c r="I59" s="19">
        <v>0</v>
      </c>
      <c r="J59" s="19">
        <v>4</v>
      </c>
      <c r="K59" s="19">
        <v>7</v>
      </c>
      <c r="L59" s="19">
        <v>1</v>
      </c>
      <c r="M59" s="19">
        <v>4</v>
      </c>
      <c r="N59" s="19">
        <v>12</v>
      </c>
      <c r="O59" s="19">
        <v>0</v>
      </c>
      <c r="P59" s="19">
        <v>0</v>
      </c>
      <c r="Q59" s="19">
        <v>0</v>
      </c>
      <c r="R59" s="19">
        <v>0</v>
      </c>
      <c r="S59" s="19">
        <v>82</v>
      </c>
      <c r="T59" s="19">
        <v>7</v>
      </c>
      <c r="U59" s="19">
        <v>10</v>
      </c>
      <c r="V59" s="19">
        <v>0</v>
      </c>
      <c r="W59" s="19">
        <v>99</v>
      </c>
    </row>
    <row r="60" spans="2:23" ht="20.100000000000001" customHeight="1" thickBot="1" x14ac:dyDescent="0.25">
      <c r="B60" s="4" t="s">
        <v>246</v>
      </c>
      <c r="C60" s="19">
        <v>52</v>
      </c>
      <c r="D60" s="19">
        <v>0</v>
      </c>
      <c r="E60" s="19">
        <v>0</v>
      </c>
      <c r="F60" s="19">
        <v>52</v>
      </c>
      <c r="G60" s="19">
        <v>25</v>
      </c>
      <c r="H60" s="19">
        <v>0</v>
      </c>
      <c r="I60" s="19">
        <v>0</v>
      </c>
      <c r="J60" s="19">
        <v>25</v>
      </c>
      <c r="K60" s="19">
        <v>27</v>
      </c>
      <c r="L60" s="19">
        <v>0</v>
      </c>
      <c r="M60" s="19">
        <v>0</v>
      </c>
      <c r="N60" s="19">
        <v>27</v>
      </c>
      <c r="O60" s="19">
        <v>0</v>
      </c>
      <c r="P60" s="19">
        <v>0</v>
      </c>
      <c r="Q60" s="19">
        <v>0</v>
      </c>
      <c r="R60" s="19">
        <v>0</v>
      </c>
      <c r="S60" s="19">
        <v>78</v>
      </c>
      <c r="T60" s="19">
        <v>9</v>
      </c>
      <c r="U60" s="19">
        <v>9</v>
      </c>
      <c r="V60" s="19">
        <v>2</v>
      </c>
      <c r="W60" s="19">
        <v>98</v>
      </c>
    </row>
    <row r="61" spans="2:23" ht="20.100000000000001" customHeight="1" thickBot="1" x14ac:dyDescent="0.25">
      <c r="B61" s="4" t="s">
        <v>247</v>
      </c>
      <c r="C61" s="19">
        <v>1</v>
      </c>
      <c r="D61" s="19">
        <v>0</v>
      </c>
      <c r="E61" s="19">
        <v>1</v>
      </c>
      <c r="F61" s="19">
        <v>2</v>
      </c>
      <c r="G61" s="19">
        <v>0</v>
      </c>
      <c r="H61" s="19">
        <v>0</v>
      </c>
      <c r="I61" s="19">
        <v>0</v>
      </c>
      <c r="J61" s="19">
        <v>0</v>
      </c>
      <c r="K61" s="19">
        <v>1</v>
      </c>
      <c r="L61" s="19">
        <v>0</v>
      </c>
      <c r="M61" s="19">
        <v>1</v>
      </c>
      <c r="N61" s="19">
        <v>2</v>
      </c>
      <c r="O61" s="19">
        <v>0</v>
      </c>
      <c r="P61" s="19">
        <v>0</v>
      </c>
      <c r="Q61" s="19">
        <v>0</v>
      </c>
      <c r="R61" s="19">
        <v>0</v>
      </c>
      <c r="S61" s="19">
        <v>21</v>
      </c>
      <c r="T61" s="19">
        <v>4</v>
      </c>
      <c r="U61" s="19">
        <v>7</v>
      </c>
      <c r="V61" s="19">
        <v>0</v>
      </c>
      <c r="W61" s="19">
        <v>32</v>
      </c>
    </row>
    <row r="62" spans="2:23" ht="20.100000000000001" customHeight="1" thickBot="1" x14ac:dyDescent="0.25">
      <c r="B62" s="7" t="s">
        <v>22</v>
      </c>
      <c r="C62" s="9">
        <f>SUM(C12:C61)</f>
        <v>1780</v>
      </c>
      <c r="D62" s="9">
        <f t="shared" ref="D62:W62" si="0">SUM(D12:D61)</f>
        <v>103</v>
      </c>
      <c r="E62" s="9">
        <f t="shared" si="0"/>
        <v>127</v>
      </c>
      <c r="F62" s="9">
        <f t="shared" si="0"/>
        <v>2010</v>
      </c>
      <c r="G62" s="9">
        <f t="shared" si="0"/>
        <v>741</v>
      </c>
      <c r="H62" s="9">
        <f t="shared" si="0"/>
        <v>18</v>
      </c>
      <c r="I62" s="9">
        <f t="shared" si="0"/>
        <v>23</v>
      </c>
      <c r="J62" s="9">
        <f t="shared" si="0"/>
        <v>782</v>
      </c>
      <c r="K62" s="9">
        <f t="shared" si="0"/>
        <v>1037</v>
      </c>
      <c r="L62" s="9">
        <f t="shared" si="0"/>
        <v>85</v>
      </c>
      <c r="M62" s="9">
        <f t="shared" si="0"/>
        <v>104</v>
      </c>
      <c r="N62" s="9">
        <f t="shared" si="0"/>
        <v>1226</v>
      </c>
      <c r="O62" s="9">
        <f t="shared" si="0"/>
        <v>2</v>
      </c>
      <c r="P62" s="9">
        <f t="shared" si="0"/>
        <v>0</v>
      </c>
      <c r="Q62" s="9">
        <f t="shared" si="0"/>
        <v>0</v>
      </c>
      <c r="R62" s="9">
        <f t="shared" si="0"/>
        <v>2</v>
      </c>
      <c r="S62" s="9">
        <f t="shared" si="0"/>
        <v>3235</v>
      </c>
      <c r="T62" s="9">
        <f t="shared" si="0"/>
        <v>553</v>
      </c>
      <c r="U62" s="9">
        <f t="shared" si="0"/>
        <v>459</v>
      </c>
      <c r="V62" s="9">
        <f t="shared" si="0"/>
        <v>233</v>
      </c>
      <c r="W62" s="9">
        <f t="shared" si="0"/>
        <v>4480</v>
      </c>
    </row>
    <row r="64" spans="2:23" x14ac:dyDescent="0.2">
      <c r="C64" s="49"/>
    </row>
  </sheetData>
  <mergeCells count="21">
    <mergeCell ref="C9:F9"/>
    <mergeCell ref="G9:J9"/>
    <mergeCell ref="K9:N9"/>
    <mergeCell ref="O9:R9"/>
    <mergeCell ref="S9:W9"/>
    <mergeCell ref="W10:W11"/>
    <mergeCell ref="C10:C11"/>
    <mergeCell ref="R10:R11"/>
    <mergeCell ref="S10:S11"/>
    <mergeCell ref="T10:U10"/>
    <mergeCell ref="V10:V11"/>
    <mergeCell ref="K10:K11"/>
    <mergeCell ref="L10:M10"/>
    <mergeCell ref="N10:N11"/>
    <mergeCell ref="O10:O11"/>
    <mergeCell ref="P10:Q10"/>
    <mergeCell ref="D10:E10"/>
    <mergeCell ref="F10:F11"/>
    <mergeCell ref="G10:G11"/>
    <mergeCell ref="H10:I10"/>
    <mergeCell ref="J10:J11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9:Q63"/>
  <sheetViews>
    <sheetView zoomScaleNormal="100" workbookViewId="0"/>
  </sheetViews>
  <sheetFormatPr baseColWidth="10" defaultRowHeight="12.75" x14ac:dyDescent="0.2"/>
  <cols>
    <col min="1" max="1" width="8.625" customWidth="1"/>
    <col min="2" max="2" width="24.75" bestFit="1" customWidth="1"/>
    <col min="3" max="4" width="12" style="45" customWidth="1"/>
    <col min="5" max="6" width="12" customWidth="1"/>
    <col min="7" max="7" width="8.625" bestFit="1" customWidth="1"/>
    <col min="8" max="11" width="12" customWidth="1"/>
    <col min="12" max="12" width="7.75" customWidth="1"/>
    <col min="13" max="16" width="12" customWidth="1"/>
    <col min="17" max="17" width="8.625" bestFit="1" customWidth="1"/>
    <col min="19" max="19" width="12.625" customWidth="1"/>
  </cols>
  <sheetData>
    <row r="9" spans="2:17" ht="44.25" customHeight="1" thickBot="1" x14ac:dyDescent="0.25">
      <c r="B9" s="12"/>
      <c r="C9" s="76" t="s">
        <v>262</v>
      </c>
      <c r="D9" s="69"/>
      <c r="E9" s="69"/>
      <c r="F9" s="69"/>
      <c r="G9" s="83"/>
      <c r="H9" s="76" t="s">
        <v>263</v>
      </c>
      <c r="I9" s="69"/>
      <c r="J9" s="69"/>
      <c r="K9" s="69"/>
      <c r="L9" s="83"/>
      <c r="M9" s="76" t="s">
        <v>35</v>
      </c>
      <c r="N9" s="69"/>
      <c r="O9" s="69"/>
      <c r="P9" s="69"/>
      <c r="Q9" s="83"/>
    </row>
    <row r="10" spans="2:17" ht="28.5" customHeight="1" thickBot="1" x14ac:dyDescent="0.25">
      <c r="B10" s="11"/>
      <c r="C10" s="85" t="s">
        <v>108</v>
      </c>
      <c r="D10" s="86"/>
      <c r="E10" s="87" t="s">
        <v>109</v>
      </c>
      <c r="F10" s="87"/>
      <c r="G10" s="14" t="s">
        <v>35</v>
      </c>
      <c r="H10" s="87" t="s">
        <v>110</v>
      </c>
      <c r="I10" s="87"/>
      <c r="J10" s="84" t="s">
        <v>109</v>
      </c>
      <c r="K10" s="84"/>
      <c r="L10" s="14" t="s">
        <v>35</v>
      </c>
      <c r="M10" s="87" t="s">
        <v>108</v>
      </c>
      <c r="N10" s="87"/>
      <c r="O10" s="84" t="s">
        <v>109</v>
      </c>
      <c r="P10" s="84"/>
      <c r="Q10" s="14" t="s">
        <v>35</v>
      </c>
    </row>
    <row r="11" spans="2:17" ht="20.100000000000001" customHeight="1" thickBot="1" x14ac:dyDescent="0.25">
      <c r="B11" s="3" t="s">
        <v>198</v>
      </c>
      <c r="C11" s="18">
        <v>0</v>
      </c>
      <c r="D11" s="18">
        <v>0</v>
      </c>
      <c r="E11" s="18">
        <v>139</v>
      </c>
      <c r="F11" s="18">
        <v>90</v>
      </c>
      <c r="G11" s="18">
        <v>229</v>
      </c>
      <c r="H11" s="18">
        <v>0</v>
      </c>
      <c r="I11" s="18">
        <v>0</v>
      </c>
      <c r="J11" s="18">
        <v>0</v>
      </c>
      <c r="K11" s="18">
        <v>1</v>
      </c>
      <c r="L11" s="18">
        <v>1</v>
      </c>
      <c r="M11" s="18">
        <v>0</v>
      </c>
      <c r="N11" s="18">
        <v>0</v>
      </c>
      <c r="O11" s="18">
        <v>139</v>
      </c>
      <c r="P11" s="18">
        <v>91</v>
      </c>
      <c r="Q11" s="18">
        <v>230</v>
      </c>
    </row>
    <row r="12" spans="2:17" ht="20.100000000000001" customHeight="1" thickBot="1" x14ac:dyDescent="0.25">
      <c r="B12" s="4" t="s">
        <v>199</v>
      </c>
      <c r="C12" s="19">
        <v>3</v>
      </c>
      <c r="D12" s="19">
        <v>2</v>
      </c>
      <c r="E12" s="19">
        <v>170</v>
      </c>
      <c r="F12" s="19">
        <v>122</v>
      </c>
      <c r="G12" s="19">
        <v>297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3</v>
      </c>
      <c r="N12" s="19">
        <v>2</v>
      </c>
      <c r="O12" s="19">
        <v>170</v>
      </c>
      <c r="P12" s="19">
        <v>122</v>
      </c>
      <c r="Q12" s="19">
        <v>297</v>
      </c>
    </row>
    <row r="13" spans="2:17" ht="20.100000000000001" customHeight="1" thickBot="1" x14ac:dyDescent="0.25">
      <c r="B13" s="4" t="s">
        <v>200</v>
      </c>
      <c r="C13" s="19">
        <v>3</v>
      </c>
      <c r="D13" s="19">
        <v>0</v>
      </c>
      <c r="E13" s="19">
        <v>91</v>
      </c>
      <c r="F13" s="19">
        <v>57</v>
      </c>
      <c r="G13" s="19">
        <v>151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3</v>
      </c>
      <c r="N13" s="19">
        <v>0</v>
      </c>
      <c r="O13" s="19">
        <v>91</v>
      </c>
      <c r="P13" s="19">
        <v>57</v>
      </c>
      <c r="Q13" s="19">
        <v>151</v>
      </c>
    </row>
    <row r="14" spans="2:17" ht="20.100000000000001" customHeight="1" thickBot="1" x14ac:dyDescent="0.25">
      <c r="B14" s="4" t="s">
        <v>201</v>
      </c>
      <c r="C14" s="19">
        <v>2</v>
      </c>
      <c r="D14" s="19">
        <v>0</v>
      </c>
      <c r="E14" s="19">
        <v>64</v>
      </c>
      <c r="F14" s="19">
        <v>65</v>
      </c>
      <c r="G14" s="19">
        <v>131</v>
      </c>
      <c r="H14" s="19">
        <v>0</v>
      </c>
      <c r="I14" s="19">
        <v>0</v>
      </c>
      <c r="J14" s="19">
        <v>0</v>
      </c>
      <c r="K14" s="19">
        <v>1</v>
      </c>
      <c r="L14" s="19">
        <v>1</v>
      </c>
      <c r="M14" s="19">
        <v>2</v>
      </c>
      <c r="N14" s="19">
        <v>0</v>
      </c>
      <c r="O14" s="19">
        <v>64</v>
      </c>
      <c r="P14" s="19">
        <v>66</v>
      </c>
      <c r="Q14" s="19">
        <v>132</v>
      </c>
    </row>
    <row r="15" spans="2:17" ht="20.100000000000001" customHeight="1" thickBot="1" x14ac:dyDescent="0.25">
      <c r="B15" s="4" t="s">
        <v>202</v>
      </c>
      <c r="C15" s="19">
        <v>0</v>
      </c>
      <c r="D15" s="19">
        <v>0</v>
      </c>
      <c r="E15" s="19">
        <v>105</v>
      </c>
      <c r="F15" s="19">
        <v>21</v>
      </c>
      <c r="G15" s="19">
        <v>126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105</v>
      </c>
      <c r="P15" s="19">
        <v>21</v>
      </c>
      <c r="Q15" s="19">
        <v>126</v>
      </c>
    </row>
    <row r="16" spans="2:17" ht="20.100000000000001" customHeight="1" thickBot="1" x14ac:dyDescent="0.25">
      <c r="B16" s="4" t="s">
        <v>203</v>
      </c>
      <c r="C16" s="19">
        <v>0</v>
      </c>
      <c r="D16" s="19">
        <v>0</v>
      </c>
      <c r="E16" s="19">
        <v>13</v>
      </c>
      <c r="F16" s="19">
        <v>52</v>
      </c>
      <c r="G16" s="19">
        <v>65</v>
      </c>
      <c r="H16" s="19">
        <v>0</v>
      </c>
      <c r="I16" s="19">
        <v>1</v>
      </c>
      <c r="J16" s="19">
        <v>0</v>
      </c>
      <c r="K16" s="19">
        <v>0</v>
      </c>
      <c r="L16" s="19">
        <v>1</v>
      </c>
      <c r="M16" s="19">
        <v>0</v>
      </c>
      <c r="N16" s="19">
        <v>1</v>
      </c>
      <c r="O16" s="19">
        <v>13</v>
      </c>
      <c r="P16" s="19">
        <v>52</v>
      </c>
      <c r="Q16" s="19">
        <v>66</v>
      </c>
    </row>
    <row r="17" spans="2:17" ht="20.100000000000001" customHeight="1" thickBot="1" x14ac:dyDescent="0.25">
      <c r="B17" s="4" t="s">
        <v>204</v>
      </c>
      <c r="C17" s="19">
        <v>3</v>
      </c>
      <c r="D17" s="19">
        <v>0</v>
      </c>
      <c r="E17" s="19">
        <v>221</v>
      </c>
      <c r="F17" s="19">
        <v>219</v>
      </c>
      <c r="G17" s="19">
        <v>443</v>
      </c>
      <c r="H17" s="19">
        <v>0</v>
      </c>
      <c r="I17" s="19">
        <v>0</v>
      </c>
      <c r="J17" s="19">
        <v>0</v>
      </c>
      <c r="K17" s="19">
        <v>1</v>
      </c>
      <c r="L17" s="19">
        <v>1</v>
      </c>
      <c r="M17" s="19">
        <v>3</v>
      </c>
      <c r="N17" s="19">
        <v>0</v>
      </c>
      <c r="O17" s="19">
        <v>221</v>
      </c>
      <c r="P17" s="19">
        <v>220</v>
      </c>
      <c r="Q17" s="19">
        <v>444</v>
      </c>
    </row>
    <row r="18" spans="2:17" ht="20.100000000000001" customHeight="1" thickBot="1" x14ac:dyDescent="0.25">
      <c r="B18" s="4" t="s">
        <v>205</v>
      </c>
      <c r="C18" s="19">
        <v>0</v>
      </c>
      <c r="D18" s="19">
        <v>2</v>
      </c>
      <c r="E18" s="19">
        <v>150</v>
      </c>
      <c r="F18" s="19">
        <v>192</v>
      </c>
      <c r="G18" s="19">
        <v>344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2</v>
      </c>
      <c r="O18" s="19">
        <v>150</v>
      </c>
      <c r="P18" s="19">
        <v>192</v>
      </c>
      <c r="Q18" s="19">
        <v>344</v>
      </c>
    </row>
    <row r="19" spans="2:17" ht="20.100000000000001" customHeight="1" thickBot="1" x14ac:dyDescent="0.25">
      <c r="B19" s="4" t="s">
        <v>206</v>
      </c>
      <c r="C19" s="19">
        <v>0</v>
      </c>
      <c r="D19" s="19">
        <v>0</v>
      </c>
      <c r="E19" s="19">
        <v>15</v>
      </c>
      <c r="F19" s="19">
        <v>17</v>
      </c>
      <c r="G19" s="19">
        <v>32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15</v>
      </c>
      <c r="P19" s="19">
        <v>17</v>
      </c>
      <c r="Q19" s="19">
        <v>32</v>
      </c>
    </row>
    <row r="20" spans="2:17" ht="20.100000000000001" customHeight="1" thickBot="1" x14ac:dyDescent="0.25">
      <c r="B20" s="4" t="s">
        <v>207</v>
      </c>
      <c r="C20" s="19">
        <v>0</v>
      </c>
      <c r="D20" s="19">
        <v>0</v>
      </c>
      <c r="E20" s="19">
        <v>5</v>
      </c>
      <c r="F20" s="19">
        <v>3</v>
      </c>
      <c r="G20" s="19">
        <v>8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5</v>
      </c>
      <c r="P20" s="19">
        <v>3</v>
      </c>
      <c r="Q20" s="19">
        <v>8</v>
      </c>
    </row>
    <row r="21" spans="2:17" ht="20.100000000000001" customHeight="1" thickBot="1" x14ac:dyDescent="0.25">
      <c r="B21" s="4" t="s">
        <v>208</v>
      </c>
      <c r="C21" s="19">
        <v>1</v>
      </c>
      <c r="D21" s="19">
        <v>4</v>
      </c>
      <c r="E21" s="19">
        <v>30</v>
      </c>
      <c r="F21" s="19">
        <v>102</v>
      </c>
      <c r="G21" s="19">
        <v>137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1</v>
      </c>
      <c r="N21" s="19">
        <v>4</v>
      </c>
      <c r="O21" s="19">
        <v>30</v>
      </c>
      <c r="P21" s="19">
        <v>102</v>
      </c>
      <c r="Q21" s="19">
        <v>137</v>
      </c>
    </row>
    <row r="22" spans="2:17" ht="20.100000000000001" customHeight="1" thickBot="1" x14ac:dyDescent="0.25">
      <c r="B22" s="4" t="s">
        <v>209</v>
      </c>
      <c r="C22" s="19">
        <v>2</v>
      </c>
      <c r="D22" s="19">
        <v>1</v>
      </c>
      <c r="E22" s="19">
        <v>61</v>
      </c>
      <c r="F22" s="19">
        <v>81</v>
      </c>
      <c r="G22" s="19">
        <v>145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2</v>
      </c>
      <c r="N22" s="19">
        <v>1</v>
      </c>
      <c r="O22" s="19">
        <v>61</v>
      </c>
      <c r="P22" s="19">
        <v>81</v>
      </c>
      <c r="Q22" s="19">
        <v>145</v>
      </c>
    </row>
    <row r="23" spans="2:17" ht="20.100000000000001" customHeight="1" thickBot="1" x14ac:dyDescent="0.25">
      <c r="B23" s="4" t="s">
        <v>210</v>
      </c>
      <c r="C23" s="19">
        <v>1</v>
      </c>
      <c r="D23" s="19">
        <v>3</v>
      </c>
      <c r="E23" s="19">
        <v>55</v>
      </c>
      <c r="F23" s="19">
        <v>126</v>
      </c>
      <c r="G23" s="19">
        <v>185</v>
      </c>
      <c r="H23" s="19">
        <v>0</v>
      </c>
      <c r="I23" s="19">
        <v>0</v>
      </c>
      <c r="J23" s="19">
        <v>0</v>
      </c>
      <c r="K23" s="19">
        <v>3</v>
      </c>
      <c r="L23" s="19">
        <v>3</v>
      </c>
      <c r="M23" s="19">
        <v>1</v>
      </c>
      <c r="N23" s="19">
        <v>3</v>
      </c>
      <c r="O23" s="19">
        <v>55</v>
      </c>
      <c r="P23" s="19">
        <v>129</v>
      </c>
      <c r="Q23" s="19">
        <v>188</v>
      </c>
    </row>
    <row r="24" spans="2:17" ht="20.100000000000001" customHeight="1" thickBot="1" x14ac:dyDescent="0.25">
      <c r="B24" s="4" t="s">
        <v>211</v>
      </c>
      <c r="C24" s="19">
        <v>0</v>
      </c>
      <c r="D24" s="19">
        <v>1</v>
      </c>
      <c r="E24" s="19">
        <v>49</v>
      </c>
      <c r="F24" s="19">
        <v>42</v>
      </c>
      <c r="G24" s="19">
        <v>92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1</v>
      </c>
      <c r="O24" s="19">
        <v>49</v>
      </c>
      <c r="P24" s="19">
        <v>42</v>
      </c>
      <c r="Q24" s="19">
        <v>92</v>
      </c>
    </row>
    <row r="25" spans="2:17" ht="20.100000000000001" customHeight="1" thickBot="1" x14ac:dyDescent="0.25">
      <c r="B25" s="4" t="s">
        <v>212</v>
      </c>
      <c r="C25" s="19">
        <v>2</v>
      </c>
      <c r="D25" s="19">
        <v>0</v>
      </c>
      <c r="E25" s="19">
        <v>43</v>
      </c>
      <c r="F25" s="19">
        <v>56</v>
      </c>
      <c r="G25" s="19">
        <v>101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2</v>
      </c>
      <c r="N25" s="19">
        <v>0</v>
      </c>
      <c r="O25" s="19">
        <v>43</v>
      </c>
      <c r="P25" s="19">
        <v>56</v>
      </c>
      <c r="Q25" s="19">
        <v>101</v>
      </c>
    </row>
    <row r="26" spans="2:17" ht="20.100000000000001" customHeight="1" thickBot="1" x14ac:dyDescent="0.25">
      <c r="B26" s="5" t="s">
        <v>213</v>
      </c>
      <c r="C26" s="27">
        <v>0</v>
      </c>
      <c r="D26" s="27">
        <v>0</v>
      </c>
      <c r="E26" s="27">
        <v>50</v>
      </c>
      <c r="F26" s="27">
        <v>22</v>
      </c>
      <c r="G26" s="27">
        <v>72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50</v>
      </c>
      <c r="P26" s="27">
        <v>22</v>
      </c>
      <c r="Q26" s="27">
        <v>72</v>
      </c>
    </row>
    <row r="27" spans="2:17" ht="20.100000000000001" customHeight="1" thickBot="1" x14ac:dyDescent="0.25">
      <c r="B27" s="6" t="s">
        <v>214</v>
      </c>
      <c r="C27" s="29">
        <v>0</v>
      </c>
      <c r="D27" s="29">
        <v>0</v>
      </c>
      <c r="E27" s="29">
        <v>0</v>
      </c>
      <c r="F27" s="29">
        <v>13</v>
      </c>
      <c r="G27" s="29">
        <v>13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13</v>
      </c>
      <c r="Q27" s="29">
        <v>13</v>
      </c>
    </row>
    <row r="28" spans="2:17" ht="20.100000000000001" customHeight="1" thickBot="1" x14ac:dyDescent="0.25">
      <c r="B28" s="4" t="s">
        <v>215</v>
      </c>
      <c r="C28" s="29">
        <v>4</v>
      </c>
      <c r="D28" s="29">
        <v>0</v>
      </c>
      <c r="E28" s="29">
        <v>12</v>
      </c>
      <c r="F28" s="29">
        <v>42</v>
      </c>
      <c r="G28" s="29">
        <v>58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29">
        <v>4</v>
      </c>
      <c r="N28" s="29">
        <v>0</v>
      </c>
      <c r="O28" s="29">
        <v>12</v>
      </c>
      <c r="P28" s="29">
        <v>42</v>
      </c>
      <c r="Q28" s="29">
        <v>58</v>
      </c>
    </row>
    <row r="29" spans="2:17" ht="20.100000000000001" customHeight="1" thickBot="1" x14ac:dyDescent="0.25">
      <c r="B29" s="4" t="s">
        <v>216</v>
      </c>
      <c r="C29" s="28">
        <v>0</v>
      </c>
      <c r="D29" s="28">
        <v>0</v>
      </c>
      <c r="E29" s="28">
        <v>0</v>
      </c>
      <c r="F29" s="28">
        <v>16</v>
      </c>
      <c r="G29" s="28">
        <v>16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16</v>
      </c>
      <c r="Q29" s="28">
        <v>16</v>
      </c>
    </row>
    <row r="30" spans="2:17" ht="20.100000000000001" customHeight="1" thickBot="1" x14ac:dyDescent="0.25">
      <c r="B30" s="4" t="s">
        <v>217</v>
      </c>
      <c r="C30" s="19">
        <v>0</v>
      </c>
      <c r="D30" s="19">
        <v>0</v>
      </c>
      <c r="E30" s="19">
        <v>0</v>
      </c>
      <c r="F30" s="19">
        <v>23</v>
      </c>
      <c r="G30" s="19">
        <v>23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23</v>
      </c>
      <c r="Q30" s="19">
        <v>23</v>
      </c>
    </row>
    <row r="31" spans="2:17" ht="20.100000000000001" customHeight="1" thickBot="1" x14ac:dyDescent="0.25">
      <c r="B31" s="4" t="s">
        <v>218</v>
      </c>
      <c r="C31" s="19">
        <v>0</v>
      </c>
      <c r="D31" s="19">
        <v>0</v>
      </c>
      <c r="E31" s="19">
        <v>0</v>
      </c>
      <c r="F31" s="19">
        <v>28</v>
      </c>
      <c r="G31" s="19">
        <v>28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28</v>
      </c>
      <c r="Q31" s="19">
        <v>28</v>
      </c>
    </row>
    <row r="32" spans="2:17" ht="20.100000000000001" customHeight="1" thickBot="1" x14ac:dyDescent="0.25">
      <c r="B32" s="4" t="s">
        <v>219</v>
      </c>
      <c r="C32" s="19">
        <v>0</v>
      </c>
      <c r="D32" s="19">
        <v>4</v>
      </c>
      <c r="E32" s="19">
        <v>10</v>
      </c>
      <c r="F32" s="19">
        <v>17</v>
      </c>
      <c r="G32" s="19">
        <v>31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4</v>
      </c>
      <c r="O32" s="19">
        <v>10</v>
      </c>
      <c r="P32" s="19">
        <v>17</v>
      </c>
      <c r="Q32" s="19">
        <v>31</v>
      </c>
    </row>
    <row r="33" spans="2:17" ht="20.100000000000001" customHeight="1" thickBot="1" x14ac:dyDescent="0.25">
      <c r="B33" s="4" t="s">
        <v>220</v>
      </c>
      <c r="C33" s="19">
        <v>0</v>
      </c>
      <c r="D33" s="19">
        <v>0</v>
      </c>
      <c r="E33" s="19">
        <v>11</v>
      </c>
      <c r="F33" s="19">
        <v>1</v>
      </c>
      <c r="G33" s="19">
        <v>12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11</v>
      </c>
      <c r="P33" s="19">
        <v>1</v>
      </c>
      <c r="Q33" s="19">
        <v>12</v>
      </c>
    </row>
    <row r="34" spans="2:17" ht="20.100000000000001" customHeight="1" thickBot="1" x14ac:dyDescent="0.25">
      <c r="B34" s="4" t="s">
        <v>221</v>
      </c>
      <c r="C34" s="19">
        <v>3</v>
      </c>
      <c r="D34" s="19">
        <v>0</v>
      </c>
      <c r="E34" s="19">
        <v>65</v>
      </c>
      <c r="F34" s="19">
        <v>12</v>
      </c>
      <c r="G34" s="19">
        <v>80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3</v>
      </c>
      <c r="N34" s="19">
        <v>0</v>
      </c>
      <c r="O34" s="19">
        <v>65</v>
      </c>
      <c r="P34" s="19">
        <v>12</v>
      </c>
      <c r="Q34" s="19">
        <v>80</v>
      </c>
    </row>
    <row r="35" spans="2:17" ht="20.100000000000001" customHeight="1" thickBot="1" x14ac:dyDescent="0.25">
      <c r="B35" s="4" t="s">
        <v>222</v>
      </c>
      <c r="C35" s="19">
        <v>0</v>
      </c>
      <c r="D35" s="19">
        <v>0</v>
      </c>
      <c r="E35" s="19">
        <v>0</v>
      </c>
      <c r="F35" s="19">
        <v>4</v>
      </c>
      <c r="G35" s="19">
        <v>4</v>
      </c>
      <c r="H35" s="19">
        <v>0</v>
      </c>
      <c r="I35" s="19">
        <v>0</v>
      </c>
      <c r="J35" s="19">
        <v>0</v>
      </c>
      <c r="K35" s="19">
        <v>1</v>
      </c>
      <c r="L35" s="19">
        <v>1</v>
      </c>
      <c r="M35" s="19">
        <v>0</v>
      </c>
      <c r="N35" s="19">
        <v>0</v>
      </c>
      <c r="O35" s="19">
        <v>0</v>
      </c>
      <c r="P35" s="19">
        <v>5</v>
      </c>
      <c r="Q35" s="19">
        <v>5</v>
      </c>
    </row>
    <row r="36" spans="2:17" ht="20.100000000000001" customHeight="1" thickBot="1" x14ac:dyDescent="0.25">
      <c r="B36" s="4" t="s">
        <v>223</v>
      </c>
      <c r="C36" s="19">
        <v>1</v>
      </c>
      <c r="D36" s="19">
        <v>0</v>
      </c>
      <c r="E36" s="19">
        <v>44</v>
      </c>
      <c r="F36" s="19">
        <v>28</v>
      </c>
      <c r="G36" s="19">
        <v>73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1</v>
      </c>
      <c r="N36" s="19">
        <v>0</v>
      </c>
      <c r="O36" s="19">
        <v>44</v>
      </c>
      <c r="P36" s="19">
        <v>28</v>
      </c>
      <c r="Q36" s="19">
        <v>73</v>
      </c>
    </row>
    <row r="37" spans="2:17" ht="20.100000000000001" customHeight="1" thickBot="1" x14ac:dyDescent="0.25">
      <c r="B37" s="4" t="s">
        <v>224</v>
      </c>
      <c r="C37" s="19">
        <v>0</v>
      </c>
      <c r="D37" s="19">
        <v>0</v>
      </c>
      <c r="E37" s="19">
        <v>40</v>
      </c>
      <c r="F37" s="19">
        <v>25</v>
      </c>
      <c r="G37" s="19">
        <v>65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40</v>
      </c>
      <c r="P37" s="19">
        <v>25</v>
      </c>
      <c r="Q37" s="19">
        <v>65</v>
      </c>
    </row>
    <row r="38" spans="2:17" ht="20.100000000000001" customHeight="1" thickBot="1" x14ac:dyDescent="0.25">
      <c r="B38" s="4" t="s">
        <v>225</v>
      </c>
      <c r="C38" s="19">
        <v>1</v>
      </c>
      <c r="D38" s="19">
        <v>1</v>
      </c>
      <c r="E38" s="19">
        <v>6</v>
      </c>
      <c r="F38" s="19">
        <v>23</v>
      </c>
      <c r="G38" s="19">
        <v>31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1</v>
      </c>
      <c r="N38" s="19">
        <v>1</v>
      </c>
      <c r="O38" s="19">
        <v>6</v>
      </c>
      <c r="P38" s="19">
        <v>23</v>
      </c>
      <c r="Q38" s="19">
        <v>31</v>
      </c>
    </row>
    <row r="39" spans="2:17" ht="20.100000000000001" customHeight="1" thickBot="1" x14ac:dyDescent="0.25">
      <c r="B39" s="4" t="s">
        <v>226</v>
      </c>
      <c r="C39" s="19">
        <v>0</v>
      </c>
      <c r="D39" s="19">
        <v>0</v>
      </c>
      <c r="E39" s="19">
        <v>16</v>
      </c>
      <c r="F39" s="19">
        <v>13</v>
      </c>
      <c r="G39" s="19">
        <v>29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16</v>
      </c>
      <c r="P39" s="19">
        <v>13</v>
      </c>
      <c r="Q39" s="19">
        <v>29</v>
      </c>
    </row>
    <row r="40" spans="2:17" ht="20.100000000000001" customHeight="1" thickBot="1" x14ac:dyDescent="0.25">
      <c r="B40" s="4" t="s">
        <v>227</v>
      </c>
      <c r="C40" s="19">
        <v>0</v>
      </c>
      <c r="D40" s="19">
        <v>2</v>
      </c>
      <c r="E40" s="19">
        <v>49</v>
      </c>
      <c r="F40" s="19">
        <v>44</v>
      </c>
      <c r="G40" s="19">
        <v>95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2</v>
      </c>
      <c r="O40" s="19">
        <v>49</v>
      </c>
      <c r="P40" s="19">
        <v>44</v>
      </c>
      <c r="Q40" s="19">
        <v>95</v>
      </c>
    </row>
    <row r="41" spans="2:17" ht="20.100000000000001" customHeight="1" thickBot="1" x14ac:dyDescent="0.25">
      <c r="B41" s="4" t="s">
        <v>228</v>
      </c>
      <c r="C41" s="19">
        <v>3</v>
      </c>
      <c r="D41" s="19">
        <v>7</v>
      </c>
      <c r="E41" s="19">
        <v>644</v>
      </c>
      <c r="F41" s="19">
        <v>482</v>
      </c>
      <c r="G41" s="19">
        <v>1136</v>
      </c>
      <c r="H41" s="19">
        <v>0</v>
      </c>
      <c r="I41" s="19">
        <v>3</v>
      </c>
      <c r="J41" s="19">
        <v>0</v>
      </c>
      <c r="K41" s="19">
        <v>5</v>
      </c>
      <c r="L41" s="19">
        <v>8</v>
      </c>
      <c r="M41" s="19">
        <v>3</v>
      </c>
      <c r="N41" s="19">
        <v>10</v>
      </c>
      <c r="O41" s="19">
        <v>644</v>
      </c>
      <c r="P41" s="19">
        <v>487</v>
      </c>
      <c r="Q41" s="19">
        <v>1144</v>
      </c>
    </row>
    <row r="42" spans="2:17" ht="20.100000000000001" customHeight="1" thickBot="1" x14ac:dyDescent="0.25">
      <c r="B42" s="4" t="s">
        <v>229</v>
      </c>
      <c r="C42" s="19">
        <v>1</v>
      </c>
      <c r="D42" s="19">
        <v>0</v>
      </c>
      <c r="E42" s="19">
        <v>112</v>
      </c>
      <c r="F42" s="19">
        <v>46</v>
      </c>
      <c r="G42" s="19">
        <v>159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1</v>
      </c>
      <c r="N42" s="19">
        <v>0</v>
      </c>
      <c r="O42" s="19">
        <v>112</v>
      </c>
      <c r="P42" s="19">
        <v>46</v>
      </c>
      <c r="Q42" s="19">
        <v>159</v>
      </c>
    </row>
    <row r="43" spans="2:17" ht="20.100000000000001" customHeight="1" thickBot="1" x14ac:dyDescent="0.25">
      <c r="B43" s="4" t="s">
        <v>230</v>
      </c>
      <c r="C43" s="19">
        <v>0</v>
      </c>
      <c r="D43" s="19">
        <v>0</v>
      </c>
      <c r="E43" s="19">
        <v>23</v>
      </c>
      <c r="F43" s="19">
        <v>50</v>
      </c>
      <c r="G43" s="19">
        <v>73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23</v>
      </c>
      <c r="P43" s="19">
        <v>50</v>
      </c>
      <c r="Q43" s="19">
        <v>73</v>
      </c>
    </row>
    <row r="44" spans="2:17" ht="20.100000000000001" customHeight="1" thickBot="1" x14ac:dyDescent="0.25">
      <c r="B44" s="4" t="s">
        <v>231</v>
      </c>
      <c r="C44" s="19">
        <v>0</v>
      </c>
      <c r="D44" s="19">
        <v>1</v>
      </c>
      <c r="E44" s="19">
        <v>74</v>
      </c>
      <c r="F44" s="19">
        <v>88</v>
      </c>
      <c r="G44" s="19">
        <v>163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1</v>
      </c>
      <c r="O44" s="19">
        <v>74</v>
      </c>
      <c r="P44" s="19">
        <v>88</v>
      </c>
      <c r="Q44" s="19">
        <v>163</v>
      </c>
    </row>
    <row r="45" spans="2:17" ht="20.100000000000001" customHeight="1" thickBot="1" x14ac:dyDescent="0.25">
      <c r="B45" s="4" t="s">
        <v>232</v>
      </c>
      <c r="C45" s="19">
        <v>2</v>
      </c>
      <c r="D45" s="19">
        <v>0</v>
      </c>
      <c r="E45" s="19">
        <v>273</v>
      </c>
      <c r="F45" s="19">
        <v>120</v>
      </c>
      <c r="G45" s="19">
        <v>395</v>
      </c>
      <c r="H45" s="19">
        <v>0</v>
      </c>
      <c r="I45" s="19">
        <v>2</v>
      </c>
      <c r="J45" s="19">
        <v>0</v>
      </c>
      <c r="K45" s="19">
        <v>2</v>
      </c>
      <c r="L45" s="19">
        <v>4</v>
      </c>
      <c r="M45" s="19">
        <v>2</v>
      </c>
      <c r="N45" s="19">
        <v>2</v>
      </c>
      <c r="O45" s="19">
        <v>273</v>
      </c>
      <c r="P45" s="19">
        <v>122</v>
      </c>
      <c r="Q45" s="19">
        <v>399</v>
      </c>
    </row>
    <row r="46" spans="2:17" ht="20.100000000000001" customHeight="1" thickBot="1" x14ac:dyDescent="0.25">
      <c r="B46" s="4" t="s">
        <v>233</v>
      </c>
      <c r="C46" s="19">
        <v>1</v>
      </c>
      <c r="D46" s="19">
        <v>0</v>
      </c>
      <c r="E46" s="19">
        <v>14</v>
      </c>
      <c r="F46" s="19">
        <v>39</v>
      </c>
      <c r="G46" s="19">
        <v>54</v>
      </c>
      <c r="H46" s="19">
        <v>0</v>
      </c>
      <c r="I46" s="19">
        <v>0</v>
      </c>
      <c r="J46" s="19">
        <v>0</v>
      </c>
      <c r="K46" s="19">
        <v>2</v>
      </c>
      <c r="L46" s="19">
        <v>2</v>
      </c>
      <c r="M46" s="19">
        <v>1</v>
      </c>
      <c r="N46" s="19">
        <v>0</v>
      </c>
      <c r="O46" s="19">
        <v>14</v>
      </c>
      <c r="P46" s="19">
        <v>41</v>
      </c>
      <c r="Q46" s="19">
        <v>56</v>
      </c>
    </row>
    <row r="47" spans="2:17" ht="20.100000000000001" customHeight="1" thickBot="1" x14ac:dyDescent="0.25">
      <c r="B47" s="4" t="s">
        <v>234</v>
      </c>
      <c r="C47" s="19">
        <v>1</v>
      </c>
      <c r="D47" s="19">
        <v>16</v>
      </c>
      <c r="E47" s="19">
        <v>120</v>
      </c>
      <c r="F47" s="19">
        <v>397</v>
      </c>
      <c r="G47" s="19">
        <v>534</v>
      </c>
      <c r="H47" s="19">
        <v>0</v>
      </c>
      <c r="I47" s="19">
        <v>0</v>
      </c>
      <c r="J47" s="19">
        <v>0</v>
      </c>
      <c r="K47" s="19">
        <v>2</v>
      </c>
      <c r="L47" s="19">
        <v>2</v>
      </c>
      <c r="M47" s="19">
        <v>1</v>
      </c>
      <c r="N47" s="19">
        <v>16</v>
      </c>
      <c r="O47" s="19">
        <v>120</v>
      </c>
      <c r="P47" s="19">
        <v>399</v>
      </c>
      <c r="Q47" s="19">
        <v>536</v>
      </c>
    </row>
    <row r="48" spans="2:17" ht="20.100000000000001" customHeight="1" thickBot="1" x14ac:dyDescent="0.25">
      <c r="B48" s="4" t="s">
        <v>235</v>
      </c>
      <c r="C48" s="19">
        <v>0</v>
      </c>
      <c r="D48" s="19">
        <v>1</v>
      </c>
      <c r="E48" s="19">
        <v>5</v>
      </c>
      <c r="F48" s="19">
        <v>67</v>
      </c>
      <c r="G48" s="19">
        <v>73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1</v>
      </c>
      <c r="O48" s="19">
        <v>5</v>
      </c>
      <c r="P48" s="19">
        <v>67</v>
      </c>
      <c r="Q48" s="19">
        <v>73</v>
      </c>
    </row>
    <row r="49" spans="2:17" ht="20.100000000000001" customHeight="1" thickBot="1" x14ac:dyDescent="0.25">
      <c r="B49" s="4" t="s">
        <v>236</v>
      </c>
      <c r="C49" s="19">
        <v>1</v>
      </c>
      <c r="D49" s="19">
        <v>1</v>
      </c>
      <c r="E49" s="19">
        <v>21</v>
      </c>
      <c r="F49" s="19">
        <v>48</v>
      </c>
      <c r="G49" s="19">
        <v>71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1</v>
      </c>
      <c r="N49" s="19">
        <v>1</v>
      </c>
      <c r="O49" s="19">
        <v>21</v>
      </c>
      <c r="P49" s="19">
        <v>48</v>
      </c>
      <c r="Q49" s="19">
        <v>71</v>
      </c>
    </row>
    <row r="50" spans="2:17" ht="20.100000000000001" customHeight="1" thickBot="1" x14ac:dyDescent="0.25">
      <c r="B50" s="4" t="s">
        <v>237</v>
      </c>
      <c r="C50" s="19">
        <v>5</v>
      </c>
      <c r="D50" s="19">
        <v>7</v>
      </c>
      <c r="E50" s="19">
        <v>89</v>
      </c>
      <c r="F50" s="19">
        <v>48</v>
      </c>
      <c r="G50" s="19">
        <v>149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5</v>
      </c>
      <c r="N50" s="19">
        <v>7</v>
      </c>
      <c r="O50" s="19">
        <v>89</v>
      </c>
      <c r="P50" s="19">
        <v>48</v>
      </c>
      <c r="Q50" s="19">
        <v>149</v>
      </c>
    </row>
    <row r="51" spans="2:17" ht="20.100000000000001" customHeight="1" thickBot="1" x14ac:dyDescent="0.25">
      <c r="B51" s="4" t="s">
        <v>238</v>
      </c>
      <c r="C51" s="19">
        <v>0</v>
      </c>
      <c r="D51" s="19">
        <v>2</v>
      </c>
      <c r="E51" s="19">
        <v>3</v>
      </c>
      <c r="F51" s="19">
        <v>26</v>
      </c>
      <c r="G51" s="19">
        <v>31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2</v>
      </c>
      <c r="O51" s="19">
        <v>3</v>
      </c>
      <c r="P51" s="19">
        <v>26</v>
      </c>
      <c r="Q51" s="19">
        <v>31</v>
      </c>
    </row>
    <row r="52" spans="2:17" ht="20.100000000000001" customHeight="1" thickBot="1" x14ac:dyDescent="0.25">
      <c r="B52" s="4" t="s">
        <v>239</v>
      </c>
      <c r="C52" s="19">
        <v>0</v>
      </c>
      <c r="D52" s="19">
        <v>0</v>
      </c>
      <c r="E52" s="19">
        <v>18</v>
      </c>
      <c r="F52" s="19">
        <v>36</v>
      </c>
      <c r="G52" s="19">
        <v>54</v>
      </c>
      <c r="H52" s="19">
        <v>0</v>
      </c>
      <c r="I52" s="19">
        <v>0</v>
      </c>
      <c r="J52" s="19">
        <v>0</v>
      </c>
      <c r="K52" s="19">
        <v>2</v>
      </c>
      <c r="L52" s="19">
        <v>2</v>
      </c>
      <c r="M52" s="19">
        <v>0</v>
      </c>
      <c r="N52" s="19">
        <v>0</v>
      </c>
      <c r="O52" s="19">
        <v>18</v>
      </c>
      <c r="P52" s="19">
        <v>38</v>
      </c>
      <c r="Q52" s="19">
        <v>56</v>
      </c>
    </row>
    <row r="53" spans="2:17" ht="20.100000000000001" customHeight="1" thickBot="1" x14ac:dyDescent="0.25">
      <c r="B53" s="4" t="s">
        <v>240</v>
      </c>
      <c r="C53" s="19">
        <v>0</v>
      </c>
      <c r="D53" s="19">
        <v>1</v>
      </c>
      <c r="E53" s="19">
        <v>27</v>
      </c>
      <c r="F53" s="19">
        <v>40</v>
      </c>
      <c r="G53" s="19">
        <v>68</v>
      </c>
      <c r="H53" s="19">
        <v>0</v>
      </c>
      <c r="I53" s="19">
        <v>0</v>
      </c>
      <c r="J53" s="19">
        <v>0</v>
      </c>
      <c r="K53" s="19">
        <v>3</v>
      </c>
      <c r="L53" s="19">
        <v>3</v>
      </c>
      <c r="M53" s="19">
        <v>0</v>
      </c>
      <c r="N53" s="19">
        <v>1</v>
      </c>
      <c r="O53" s="19">
        <v>27</v>
      </c>
      <c r="P53" s="19">
        <v>43</v>
      </c>
      <c r="Q53" s="19">
        <v>71</v>
      </c>
    </row>
    <row r="54" spans="2:17" ht="20.100000000000001" customHeight="1" thickBot="1" x14ac:dyDescent="0.25">
      <c r="B54" s="4" t="s">
        <v>241</v>
      </c>
      <c r="C54" s="19">
        <v>3</v>
      </c>
      <c r="D54" s="19">
        <v>59</v>
      </c>
      <c r="E54" s="19">
        <v>447</v>
      </c>
      <c r="F54" s="19">
        <v>762</v>
      </c>
      <c r="G54" s="19">
        <v>1271</v>
      </c>
      <c r="H54" s="19">
        <v>0</v>
      </c>
      <c r="I54" s="19">
        <v>1</v>
      </c>
      <c r="J54" s="19">
        <v>0</v>
      </c>
      <c r="K54" s="19">
        <v>26</v>
      </c>
      <c r="L54" s="19">
        <v>27</v>
      </c>
      <c r="M54" s="19">
        <v>3</v>
      </c>
      <c r="N54" s="19">
        <v>60</v>
      </c>
      <c r="O54" s="19">
        <v>447</v>
      </c>
      <c r="P54" s="19">
        <v>788</v>
      </c>
      <c r="Q54" s="19">
        <v>1298</v>
      </c>
    </row>
    <row r="55" spans="2:17" ht="20.100000000000001" customHeight="1" thickBot="1" x14ac:dyDescent="0.25">
      <c r="B55" s="4" t="s">
        <v>242</v>
      </c>
      <c r="C55" s="19">
        <v>6</v>
      </c>
      <c r="D55" s="19">
        <v>5</v>
      </c>
      <c r="E55" s="19">
        <v>111</v>
      </c>
      <c r="F55" s="19">
        <v>87</v>
      </c>
      <c r="G55" s="19">
        <v>209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6</v>
      </c>
      <c r="N55" s="19">
        <v>5</v>
      </c>
      <c r="O55" s="19">
        <v>111</v>
      </c>
      <c r="P55" s="19">
        <v>87</v>
      </c>
      <c r="Q55" s="19">
        <v>209</v>
      </c>
    </row>
    <row r="56" spans="2:17" ht="20.100000000000001" customHeight="1" thickBot="1" x14ac:dyDescent="0.25">
      <c r="B56" s="4" t="s">
        <v>243</v>
      </c>
      <c r="C56" s="19">
        <v>0</v>
      </c>
      <c r="D56" s="19">
        <v>0</v>
      </c>
      <c r="E56" s="19">
        <v>16</v>
      </c>
      <c r="F56" s="19">
        <v>13</v>
      </c>
      <c r="G56" s="19">
        <v>29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16</v>
      </c>
      <c r="P56" s="19">
        <v>13</v>
      </c>
      <c r="Q56" s="19">
        <v>29</v>
      </c>
    </row>
    <row r="57" spans="2:17" ht="20.100000000000001" customHeight="1" thickBot="1" x14ac:dyDescent="0.25">
      <c r="B57" s="4" t="s">
        <v>244</v>
      </c>
      <c r="C57" s="19">
        <v>0</v>
      </c>
      <c r="D57" s="19">
        <v>0</v>
      </c>
      <c r="E57" s="19">
        <v>0</v>
      </c>
      <c r="F57" s="19">
        <v>41</v>
      </c>
      <c r="G57" s="19">
        <v>41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41</v>
      </c>
      <c r="Q57" s="19">
        <v>41</v>
      </c>
    </row>
    <row r="58" spans="2:17" ht="20.100000000000001" customHeight="1" thickBot="1" x14ac:dyDescent="0.25">
      <c r="B58" s="4" t="s">
        <v>270</v>
      </c>
      <c r="C58" s="19">
        <v>0</v>
      </c>
      <c r="D58" s="19">
        <v>0</v>
      </c>
      <c r="E58" s="19">
        <v>11</v>
      </c>
      <c r="F58" s="19">
        <v>77</v>
      </c>
      <c r="G58" s="19">
        <v>88</v>
      </c>
      <c r="H58" s="19">
        <v>0</v>
      </c>
      <c r="I58" s="19">
        <v>0</v>
      </c>
      <c r="J58" s="19">
        <v>0</v>
      </c>
      <c r="K58" s="19">
        <v>4</v>
      </c>
      <c r="L58" s="19">
        <v>4</v>
      </c>
      <c r="M58" s="19">
        <v>0</v>
      </c>
      <c r="N58" s="19">
        <v>0</v>
      </c>
      <c r="O58" s="19">
        <v>11</v>
      </c>
      <c r="P58" s="19">
        <v>81</v>
      </c>
      <c r="Q58" s="19">
        <v>92</v>
      </c>
    </row>
    <row r="59" spans="2:17" ht="20.100000000000001" customHeight="1" thickBot="1" x14ac:dyDescent="0.25">
      <c r="B59" s="4" t="s">
        <v>246</v>
      </c>
      <c r="C59" s="19">
        <v>0</v>
      </c>
      <c r="D59" s="19">
        <v>1</v>
      </c>
      <c r="E59" s="19">
        <v>67</v>
      </c>
      <c r="F59" s="19">
        <v>99</v>
      </c>
      <c r="G59" s="19">
        <v>167</v>
      </c>
      <c r="H59" s="19">
        <v>0</v>
      </c>
      <c r="I59" s="19">
        <v>0</v>
      </c>
      <c r="J59" s="19">
        <v>0</v>
      </c>
      <c r="K59" s="19">
        <v>1</v>
      </c>
      <c r="L59" s="19">
        <v>1</v>
      </c>
      <c r="M59" s="19">
        <v>0</v>
      </c>
      <c r="N59" s="19">
        <v>1</v>
      </c>
      <c r="O59" s="19">
        <v>67</v>
      </c>
      <c r="P59" s="19">
        <v>100</v>
      </c>
      <c r="Q59" s="19">
        <v>168</v>
      </c>
    </row>
    <row r="60" spans="2:17" ht="20.100000000000001" customHeight="1" thickBot="1" x14ac:dyDescent="0.25">
      <c r="B60" s="4" t="s">
        <v>247</v>
      </c>
      <c r="C60" s="19">
        <v>1</v>
      </c>
      <c r="D60" s="19">
        <v>0</v>
      </c>
      <c r="E60" s="19">
        <v>4</v>
      </c>
      <c r="F60" s="19">
        <v>21</v>
      </c>
      <c r="G60" s="19">
        <v>26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1</v>
      </c>
      <c r="N60" s="19">
        <v>0</v>
      </c>
      <c r="O60" s="19">
        <v>4</v>
      </c>
      <c r="P60" s="19">
        <v>21</v>
      </c>
      <c r="Q60" s="19">
        <v>26</v>
      </c>
    </row>
    <row r="61" spans="2:17" ht="20.100000000000001" customHeight="1" thickBot="1" x14ac:dyDescent="0.25">
      <c r="B61" s="7" t="s">
        <v>22</v>
      </c>
      <c r="C61" s="47">
        <f>SUM(C11:C60)</f>
        <v>50</v>
      </c>
      <c r="D61" s="47">
        <f t="shared" ref="D61:Q61" si="0">SUM(D11:D60)</f>
        <v>121</v>
      </c>
      <c r="E61" s="47">
        <f t="shared" si="0"/>
        <v>3593</v>
      </c>
      <c r="F61" s="47">
        <f t="shared" si="0"/>
        <v>4143</v>
      </c>
      <c r="G61" s="47">
        <f t="shared" si="0"/>
        <v>7907</v>
      </c>
      <c r="H61" s="47">
        <f t="shared" si="0"/>
        <v>0</v>
      </c>
      <c r="I61" s="47">
        <f t="shared" si="0"/>
        <v>7</v>
      </c>
      <c r="J61" s="47">
        <f t="shared" si="0"/>
        <v>0</v>
      </c>
      <c r="K61" s="47">
        <f t="shared" si="0"/>
        <v>54</v>
      </c>
      <c r="L61" s="47">
        <f t="shared" si="0"/>
        <v>61</v>
      </c>
      <c r="M61" s="47">
        <f t="shared" si="0"/>
        <v>50</v>
      </c>
      <c r="N61" s="47">
        <f t="shared" si="0"/>
        <v>128</v>
      </c>
      <c r="O61" s="47">
        <f t="shared" si="0"/>
        <v>3593</v>
      </c>
      <c r="P61" s="47">
        <f t="shared" si="0"/>
        <v>4197</v>
      </c>
      <c r="Q61" s="47">
        <f t="shared" si="0"/>
        <v>7968</v>
      </c>
    </row>
    <row r="63" spans="2:17" x14ac:dyDescent="0.2">
      <c r="C63" s="50"/>
    </row>
  </sheetData>
  <mergeCells count="9">
    <mergeCell ref="O10:P10"/>
    <mergeCell ref="C9:G9"/>
    <mergeCell ref="H9:L9"/>
    <mergeCell ref="M9:Q9"/>
    <mergeCell ref="C10:D10"/>
    <mergeCell ref="E10:F10"/>
    <mergeCell ref="H10:I10"/>
    <mergeCell ref="J10:K10"/>
    <mergeCell ref="M10:N10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Inicio</vt:lpstr>
      <vt:lpstr>Movimiento</vt:lpstr>
      <vt:lpstr>Delitos</vt:lpstr>
      <vt:lpstr>AP por tipo de Delitos Leves</vt:lpstr>
      <vt:lpstr>Asuntos Civiles</vt:lpstr>
      <vt:lpstr>Medidas LEC</vt:lpstr>
      <vt:lpstr>Auxilio Judicial</vt:lpstr>
      <vt:lpstr>Señalamientos</vt:lpstr>
      <vt:lpstr>Procedimientos Elevados</vt:lpstr>
      <vt:lpstr>Sumarios Elevados</vt:lpstr>
      <vt:lpstr>Proc Jurado elevados</vt:lpstr>
      <vt:lpstr>Órdenes según Instancia</vt:lpstr>
      <vt:lpstr>Órdenes según Instancia%</vt:lpstr>
      <vt:lpstr>Medidas Protección</vt:lpstr>
      <vt:lpstr>Órdenes y Medidas</vt:lpstr>
      <vt:lpstr>Procesos por Delito</vt:lpstr>
      <vt:lpstr>Personas Enjuiciadas</vt:lpstr>
      <vt:lpstr>% de Condenas</vt:lpstr>
      <vt:lpstr>Relación Víctima_Denunciado </vt:lpstr>
      <vt:lpstr>% Relación Víctima_Denunciado</vt:lpstr>
      <vt:lpstr>Denuncias-Renuncias</vt:lpstr>
      <vt:lpstr>Distribucion % Denuncias</vt:lpstr>
      <vt:lpstr>Sobreseimientos</vt:lpstr>
      <vt:lpstr>Terminación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cp:lastPrinted>2019-08-28T08:32:51Z</cp:lastPrinted>
  <dcterms:created xsi:type="dcterms:W3CDTF">2018-11-16T09:47:02Z</dcterms:created>
  <dcterms:modified xsi:type="dcterms:W3CDTF">2023-04-28T10:49:28Z</dcterms:modified>
</cp:coreProperties>
</file>